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Mortgage Analys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Jerry Jelincic</author>
  </authors>
  <commentList>
    <comment ref="J371" authorId="0">
      <text>
        <r>
          <rPr>
            <b/>
            <sz val="8"/>
            <rFont val="Tahoma"/>
            <family val="2"/>
          </rPr>
          <t>Jerry Jelincic:</t>
        </r>
        <r>
          <rPr>
            <sz val="8"/>
            <rFont val="Tahoma"/>
            <family val="2"/>
          </rPr>
          <t xml:space="preserve">
This is a sum of extra payments made to payoff the loan. Extra payments made after the loan is paid off will not be included in this sum.</t>
        </r>
      </text>
    </comment>
  </commentList>
</comments>
</file>

<file path=xl/sharedStrings.xml><?xml version="1.0" encoding="utf-8"?>
<sst xmlns="http://schemas.openxmlformats.org/spreadsheetml/2006/main" count="22" uniqueCount="18">
  <si>
    <t>Payment</t>
  </si>
  <si>
    <t>Interest</t>
  </si>
  <si>
    <t>Loan Amount</t>
  </si>
  <si>
    <t>Interest Rate %</t>
  </si>
  <si>
    <t>Date of First Payment</t>
  </si>
  <si>
    <t>Principal</t>
  </si>
  <si>
    <t>Balance</t>
  </si>
  <si>
    <t>Extra Payment</t>
  </si>
  <si>
    <t>Payment #</t>
  </si>
  <si>
    <t>Due Date</t>
  </si>
  <si>
    <t>Regular Payment Schedule</t>
  </si>
  <si>
    <t>Compare Results of Extra Payments</t>
  </si>
  <si>
    <t>Interest Savings</t>
  </si>
  <si>
    <t>Payments + Extra</t>
  </si>
  <si>
    <t>Years (up to 30)</t>
  </si>
  <si>
    <t>Terms of Your Loan</t>
  </si>
  <si>
    <t>Extra Payments</t>
  </si>
  <si>
    <t>Enter any additional payment to the principal, weather it is a one time payment or a series of payments, than review to savings at the end of this table.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</si>
</sst>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m\-yyyy"/>
    <numFmt numFmtId="167" formatCode="[$-409]dddd\,\ mmmm\ dd\,\ yyyy"/>
    <numFmt numFmtId="168" formatCode="[$-409]h:mm:ss\ AM/PM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right"/>
    </xf>
    <xf numFmtId="14" fontId="2" fillId="0" borderId="0" xfId="42" applyNumberFormat="1" applyFont="1" applyAlignment="1">
      <alignment/>
    </xf>
    <xf numFmtId="0" fontId="3" fillId="33" borderId="0" xfId="0" applyFont="1" applyFill="1" applyAlignment="1">
      <alignment horizontal="right"/>
    </xf>
    <xf numFmtId="43" fontId="3" fillId="33" borderId="0" xfId="42" applyFont="1" applyFill="1" applyAlignment="1">
      <alignment horizontal="right"/>
    </xf>
    <xf numFmtId="0" fontId="2" fillId="0" borderId="0" xfId="0" applyFont="1" applyAlignment="1">
      <alignment horizontal="right"/>
    </xf>
    <xf numFmtId="43" fontId="3" fillId="33" borderId="0" xfId="42" applyFont="1" applyFill="1" applyAlignment="1">
      <alignment/>
    </xf>
    <xf numFmtId="8" fontId="2" fillId="0" borderId="0" xfId="0" applyNumberFormat="1" applyFont="1" applyAlignment="1">
      <alignment/>
    </xf>
    <xf numFmtId="43" fontId="2" fillId="0" borderId="0" xfId="42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43" fontId="3" fillId="0" borderId="0" xfId="42" applyFont="1" applyAlignment="1">
      <alignment/>
    </xf>
    <xf numFmtId="43" fontId="3" fillId="0" borderId="0" xfId="42" applyFont="1" applyAlignment="1">
      <alignment horizontal="right"/>
    </xf>
    <xf numFmtId="0" fontId="2" fillId="0" borderId="0" xfId="0" applyFont="1" applyAlignment="1" applyProtection="1">
      <alignment/>
      <protection hidden="1"/>
    </xf>
    <xf numFmtId="43" fontId="2" fillId="0" borderId="0" xfId="42" applyFont="1" applyAlignment="1" applyProtection="1">
      <alignment/>
      <protection hidden="1"/>
    </xf>
    <xf numFmtId="14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3" fontId="2" fillId="0" borderId="10" xfId="42" applyFont="1" applyBorder="1" applyAlignment="1" applyProtection="1">
      <alignment/>
      <protection hidden="1"/>
    </xf>
    <xf numFmtId="43" fontId="2" fillId="0" borderId="10" xfId="0" applyNumberFormat="1" applyFont="1" applyBorder="1" applyAlignment="1" applyProtection="1">
      <alignment/>
      <protection hidden="1"/>
    </xf>
    <xf numFmtId="43" fontId="2" fillId="0" borderId="10" xfId="42" applyFont="1" applyBorder="1" applyAlignment="1" applyProtection="1">
      <alignment horizontal="right"/>
      <protection hidden="1"/>
    </xf>
    <xf numFmtId="43" fontId="2" fillId="0" borderId="0" xfId="42" applyFont="1" applyBorder="1" applyAlignment="1" applyProtection="1">
      <alignment/>
      <protection hidden="1"/>
    </xf>
    <xf numFmtId="43" fontId="2" fillId="32" borderId="11" xfId="42" applyFont="1" applyFill="1" applyBorder="1" applyAlignment="1" applyProtection="1">
      <alignment horizontal="right"/>
      <protection locked="0"/>
    </xf>
    <xf numFmtId="0" fontId="2" fillId="32" borderId="11" xfId="0" applyFont="1" applyFill="1" applyBorder="1" applyAlignment="1" applyProtection="1">
      <alignment/>
      <protection locked="0"/>
    </xf>
    <xf numFmtId="165" fontId="2" fillId="32" borderId="11" xfId="0" applyNumberFormat="1" applyFont="1" applyFill="1" applyBorder="1" applyAlignment="1" applyProtection="1">
      <alignment/>
      <protection locked="0"/>
    </xf>
    <xf numFmtId="43" fontId="2" fillId="32" borderId="11" xfId="42" applyFont="1" applyFill="1" applyBorder="1" applyAlignment="1" applyProtection="1">
      <alignment/>
      <protection locked="0"/>
    </xf>
    <xf numFmtId="14" fontId="2" fillId="32" borderId="11" xfId="42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43" fontId="6" fillId="0" borderId="0" xfId="42" applyFont="1" applyAlignment="1">
      <alignment horizontal="center"/>
    </xf>
    <xf numFmtId="43" fontId="2" fillId="0" borderId="0" xfId="42" applyFont="1" applyAlignment="1">
      <alignment horizontal="center" wrapText="1"/>
    </xf>
    <xf numFmtId="0" fontId="3" fillId="33" borderId="0" xfId="0" applyFont="1" applyFill="1" applyAlignment="1">
      <alignment horizontal="center"/>
    </xf>
    <xf numFmtId="43" fontId="3" fillId="33" borderId="0" xfId="42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114300</xdr:rowOff>
    </xdr:from>
    <xdr:to>
      <xdr:col>7</xdr:col>
      <xdr:colOff>590550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14300"/>
          <a:ext cx="2428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80"/>
  <sheetViews>
    <sheetView tabSelected="1" view="pageLayout" workbookViewId="0" topLeftCell="A1">
      <selection activeCell="C5" sqref="C5"/>
    </sheetView>
  </sheetViews>
  <sheetFormatPr defaultColWidth="9.140625" defaultRowHeight="12.75"/>
  <cols>
    <col min="1" max="1" width="11.140625" style="12" customWidth="1"/>
    <col min="2" max="2" width="13.140625" style="1" customWidth="1"/>
    <col min="3" max="3" width="11.28125" style="2" bestFit="1" customWidth="1"/>
    <col min="4" max="4" width="14.28125" style="1" customWidth="1"/>
    <col min="5" max="5" width="13.140625" style="1" customWidth="1"/>
    <col min="6" max="6" width="14.7109375" style="1" customWidth="1"/>
    <col min="7" max="7" width="5.00390625" style="1" customWidth="1"/>
    <col min="8" max="8" width="13.28125" style="2" customWidth="1"/>
    <col min="9" max="9" width="13.7109375" style="2" customWidth="1"/>
    <col min="10" max="10" width="14.140625" style="3" customWidth="1"/>
    <col min="11" max="11" width="12.421875" style="2" customWidth="1"/>
    <col min="12" max="12" width="15.28125" style="2" customWidth="1"/>
    <col min="13" max="13" width="9.140625" style="1" customWidth="1"/>
    <col min="14" max="14" width="14.140625" style="1" customWidth="1"/>
    <col min="15" max="15" width="10.28125" style="1" bestFit="1" customWidth="1"/>
    <col min="16" max="16384" width="9.140625" style="1" customWidth="1"/>
  </cols>
  <sheetData>
    <row r="1" spans="1:11" ht="15.75">
      <c r="A1" s="29" t="s">
        <v>15</v>
      </c>
      <c r="B1" s="29"/>
      <c r="E1" s="35"/>
      <c r="F1" s="35"/>
      <c r="G1" s="35"/>
      <c r="H1" s="35"/>
      <c r="I1" s="30" t="s">
        <v>16</v>
      </c>
      <c r="J1" s="30"/>
      <c r="K1" s="30"/>
    </row>
    <row r="2" spans="5:8" ht="12">
      <c r="E2" s="35"/>
      <c r="F2" s="35"/>
      <c r="G2" s="35"/>
      <c r="H2" s="35"/>
    </row>
    <row r="3" spans="1:11" ht="12" customHeight="1">
      <c r="A3" s="34" t="s">
        <v>14</v>
      </c>
      <c r="B3" s="34"/>
      <c r="C3" s="25">
        <v>30</v>
      </c>
      <c r="E3" s="35"/>
      <c r="F3" s="35"/>
      <c r="G3" s="35"/>
      <c r="H3" s="35"/>
      <c r="I3" s="31" t="s">
        <v>17</v>
      </c>
      <c r="J3" s="31"/>
      <c r="K3" s="31"/>
    </row>
    <row r="4" spans="1:11" ht="12">
      <c r="A4" s="34" t="s">
        <v>3</v>
      </c>
      <c r="B4" s="34"/>
      <c r="C4" s="26">
        <v>0.0425</v>
      </c>
      <c r="E4" s="35"/>
      <c r="F4" s="35"/>
      <c r="G4" s="35"/>
      <c r="H4" s="35"/>
      <c r="I4" s="31"/>
      <c r="J4" s="31"/>
      <c r="K4" s="31"/>
    </row>
    <row r="5" spans="1:11" ht="12">
      <c r="A5" s="34" t="s">
        <v>2</v>
      </c>
      <c r="B5" s="34"/>
      <c r="C5" s="27">
        <v>240562</v>
      </c>
      <c r="D5" s="2"/>
      <c r="E5" s="35"/>
      <c r="F5" s="35"/>
      <c r="G5" s="35"/>
      <c r="H5" s="35"/>
      <c r="I5" s="31"/>
      <c r="J5" s="31"/>
      <c r="K5" s="31"/>
    </row>
    <row r="6" spans="1:11" ht="12">
      <c r="A6" s="34" t="s">
        <v>4</v>
      </c>
      <c r="B6" s="34"/>
      <c r="C6" s="28">
        <v>42309</v>
      </c>
      <c r="D6" s="2"/>
      <c r="E6" s="35"/>
      <c r="F6" s="35"/>
      <c r="G6" s="35"/>
      <c r="H6" s="35"/>
      <c r="I6" s="31"/>
      <c r="J6" s="31"/>
      <c r="K6" s="31"/>
    </row>
    <row r="7" spans="2:8" ht="12">
      <c r="B7" s="4"/>
      <c r="C7" s="4"/>
      <c r="D7" s="2"/>
      <c r="E7" s="35"/>
      <c r="F7" s="35"/>
      <c r="G7" s="35"/>
      <c r="H7" s="35"/>
    </row>
    <row r="8" spans="1:12" ht="12">
      <c r="A8" s="32" t="s">
        <v>10</v>
      </c>
      <c r="B8" s="32"/>
      <c r="C8" s="32"/>
      <c r="D8" s="32"/>
      <c r="E8" s="32"/>
      <c r="F8" s="32"/>
      <c r="H8" s="33" t="s">
        <v>11</v>
      </c>
      <c r="I8" s="33"/>
      <c r="J8" s="33"/>
      <c r="K8" s="33"/>
      <c r="L8" s="33"/>
    </row>
    <row r="9" spans="1:15" ht="12">
      <c r="A9" s="13" t="s">
        <v>8</v>
      </c>
      <c r="B9" s="5" t="s">
        <v>9</v>
      </c>
      <c r="C9" s="6" t="s">
        <v>0</v>
      </c>
      <c r="D9" s="6" t="s">
        <v>1</v>
      </c>
      <c r="E9" s="6" t="s">
        <v>5</v>
      </c>
      <c r="F9" s="6" t="s">
        <v>6</v>
      </c>
      <c r="G9" s="7"/>
      <c r="H9" s="6" t="s">
        <v>0</v>
      </c>
      <c r="I9" s="6" t="s">
        <v>1</v>
      </c>
      <c r="J9" s="8" t="s">
        <v>7</v>
      </c>
      <c r="K9" s="6" t="s">
        <v>5</v>
      </c>
      <c r="L9" s="6" t="s">
        <v>6</v>
      </c>
      <c r="O9" s="9"/>
    </row>
    <row r="10" spans="1:14" ht="12">
      <c r="A10" s="12">
        <v>0</v>
      </c>
      <c r="B10" s="16"/>
      <c r="C10" s="17"/>
      <c r="D10" s="17"/>
      <c r="E10" s="17"/>
      <c r="F10" s="17">
        <f>C5</f>
        <v>240562</v>
      </c>
      <c r="G10" s="16"/>
      <c r="H10" s="17"/>
      <c r="I10" s="17"/>
      <c r="K10" s="23"/>
      <c r="L10" s="23">
        <f>C5</f>
        <v>240562</v>
      </c>
      <c r="N10" s="9"/>
    </row>
    <row r="11" spans="1:12" ht="12">
      <c r="A11" s="12">
        <v>1</v>
      </c>
      <c r="B11" s="18">
        <f>C6</f>
        <v>42309</v>
      </c>
      <c r="C11" s="17">
        <f aca="true" t="shared" si="0" ref="C11:C42">IF(F10&gt;0,-PMT($C$4/12,$C$3*12,$C$5,0,0),0)</f>
        <v>1183.4204407786276</v>
      </c>
      <c r="D11" s="17">
        <f aca="true" t="shared" si="1" ref="D11:D42">IF(F10&gt;0,F10*($C$4/12),0)</f>
        <v>851.9904166666668</v>
      </c>
      <c r="E11" s="17">
        <f>C11-D11</f>
        <v>331.43002411196085</v>
      </c>
      <c r="F11" s="17">
        <f>ROUND(IF(F10-E11&gt;0,F10-E11,0),2)</f>
        <v>240230.57</v>
      </c>
      <c r="G11" s="16"/>
      <c r="H11" s="17">
        <f aca="true" t="shared" si="2" ref="H11:H42">IF(L10&gt;0,MIN(-PMT($C$4/12,$C$3*12,$C$5,0,0),L10+I11),0)</f>
        <v>1183.4204407786276</v>
      </c>
      <c r="I11" s="17">
        <f aca="true" t="shared" si="3" ref="I11:I42">IF(L10&gt;0,L10*($C$4/12),0)</f>
        <v>851.9904166666668</v>
      </c>
      <c r="J11" s="24">
        <v>300</v>
      </c>
      <c r="K11" s="23">
        <f aca="true" t="shared" si="4" ref="K11:K74">IF(H11=0,0,MIN(L10,H11-I11+J11))</f>
        <v>631.4300241119608</v>
      </c>
      <c r="L11" s="23">
        <f>ROUND(IF(L10-K11&gt;0,L10-K11,0),2)</f>
        <v>239930.57</v>
      </c>
    </row>
    <row r="12" spans="1:14" ht="12">
      <c r="A12" s="12">
        <v>2</v>
      </c>
      <c r="B12" s="18">
        <f>EDATE(B11,1)</f>
        <v>42339</v>
      </c>
      <c r="C12" s="17">
        <f t="shared" si="0"/>
        <v>1183.4204407786276</v>
      </c>
      <c r="D12" s="17">
        <f t="shared" si="1"/>
        <v>850.8166020833335</v>
      </c>
      <c r="E12" s="17">
        <f aca="true" t="shared" si="5" ref="E12:E75">C12-D12</f>
        <v>332.60383869529414</v>
      </c>
      <c r="F12" s="17">
        <f aca="true" t="shared" si="6" ref="F12:F75">ROUND(IF(F11-E12&gt;0,F11-E12,0),2)</f>
        <v>239897.97</v>
      </c>
      <c r="G12" s="16"/>
      <c r="H12" s="17">
        <f t="shared" si="2"/>
        <v>1183.4204407786276</v>
      </c>
      <c r="I12" s="17">
        <f t="shared" si="3"/>
        <v>849.7541020833335</v>
      </c>
      <c r="J12" s="24">
        <v>300</v>
      </c>
      <c r="K12" s="23">
        <f t="shared" si="4"/>
        <v>633.6663386952941</v>
      </c>
      <c r="L12" s="23">
        <f aca="true" t="shared" si="7" ref="L12:L75">ROUND(IF(L11-K12&gt;0,L11-K12,0),2)</f>
        <v>239296.9</v>
      </c>
      <c r="N12" s="9"/>
    </row>
    <row r="13" spans="1:12" ht="12">
      <c r="A13" s="12">
        <v>3</v>
      </c>
      <c r="B13" s="18">
        <f aca="true" t="shared" si="8" ref="B13:B76">EDATE(B12,1)</f>
        <v>42370</v>
      </c>
      <c r="C13" s="17">
        <f t="shared" si="0"/>
        <v>1183.4204407786276</v>
      </c>
      <c r="D13" s="17">
        <f t="shared" si="1"/>
        <v>849.63864375</v>
      </c>
      <c r="E13" s="17">
        <f t="shared" si="5"/>
        <v>333.7817970286276</v>
      </c>
      <c r="F13" s="17">
        <f t="shared" si="6"/>
        <v>239564.19</v>
      </c>
      <c r="G13" s="16"/>
      <c r="H13" s="17">
        <f t="shared" si="2"/>
        <v>1183.4204407786276</v>
      </c>
      <c r="I13" s="17">
        <f t="shared" si="3"/>
        <v>847.5098541666667</v>
      </c>
      <c r="J13" s="24">
        <v>300</v>
      </c>
      <c r="K13" s="23">
        <f t="shared" si="4"/>
        <v>635.9105866119609</v>
      </c>
      <c r="L13" s="23">
        <f t="shared" si="7"/>
        <v>238660.99</v>
      </c>
    </row>
    <row r="14" spans="1:12" ht="12">
      <c r="A14" s="12">
        <v>4</v>
      </c>
      <c r="B14" s="18">
        <f t="shared" si="8"/>
        <v>42401</v>
      </c>
      <c r="C14" s="17">
        <f t="shared" si="0"/>
        <v>1183.4204407786276</v>
      </c>
      <c r="D14" s="17">
        <f t="shared" si="1"/>
        <v>848.4565062500001</v>
      </c>
      <c r="E14" s="17">
        <f t="shared" si="5"/>
        <v>334.96393452862753</v>
      </c>
      <c r="F14" s="17">
        <f t="shared" si="6"/>
        <v>239229.23</v>
      </c>
      <c r="G14" s="16"/>
      <c r="H14" s="17">
        <f t="shared" si="2"/>
        <v>1183.4204407786276</v>
      </c>
      <c r="I14" s="17">
        <f t="shared" si="3"/>
        <v>845.2576729166667</v>
      </c>
      <c r="J14" s="24">
        <v>300</v>
      </c>
      <c r="K14" s="23">
        <f t="shared" si="4"/>
        <v>638.1627678619609</v>
      </c>
      <c r="L14" s="23">
        <f t="shared" si="7"/>
        <v>238022.83</v>
      </c>
    </row>
    <row r="15" spans="1:12" ht="12">
      <c r="A15" s="12">
        <v>5</v>
      </c>
      <c r="B15" s="18">
        <f t="shared" si="8"/>
        <v>42430</v>
      </c>
      <c r="C15" s="17">
        <f t="shared" si="0"/>
        <v>1183.4204407786276</v>
      </c>
      <c r="D15" s="17">
        <f t="shared" si="1"/>
        <v>847.2701895833334</v>
      </c>
      <c r="E15" s="17">
        <f t="shared" si="5"/>
        <v>336.15025119529423</v>
      </c>
      <c r="F15" s="17">
        <f t="shared" si="6"/>
        <v>238893.08</v>
      </c>
      <c r="G15" s="16"/>
      <c r="H15" s="17">
        <f t="shared" si="2"/>
        <v>1183.4204407786276</v>
      </c>
      <c r="I15" s="17">
        <f t="shared" si="3"/>
        <v>842.9975229166666</v>
      </c>
      <c r="J15" s="24">
        <v>300</v>
      </c>
      <c r="K15" s="23">
        <f t="shared" si="4"/>
        <v>640.422917861961</v>
      </c>
      <c r="L15" s="23">
        <f t="shared" si="7"/>
        <v>237382.41</v>
      </c>
    </row>
    <row r="16" spans="1:12" ht="12">
      <c r="A16" s="12">
        <v>6</v>
      </c>
      <c r="B16" s="18">
        <f t="shared" si="8"/>
        <v>42461</v>
      </c>
      <c r="C16" s="17">
        <f t="shared" si="0"/>
        <v>1183.4204407786276</v>
      </c>
      <c r="D16" s="17">
        <f t="shared" si="1"/>
        <v>846.0796583333333</v>
      </c>
      <c r="E16" s="17">
        <f t="shared" si="5"/>
        <v>337.3407824452943</v>
      </c>
      <c r="F16" s="17">
        <f t="shared" si="6"/>
        <v>238555.74</v>
      </c>
      <c r="G16" s="16"/>
      <c r="H16" s="17">
        <f t="shared" si="2"/>
        <v>1183.4204407786276</v>
      </c>
      <c r="I16" s="17">
        <f t="shared" si="3"/>
        <v>840.72936875</v>
      </c>
      <c r="J16" s="24">
        <v>300</v>
      </c>
      <c r="K16" s="23">
        <f t="shared" si="4"/>
        <v>642.6910720286276</v>
      </c>
      <c r="L16" s="23">
        <f t="shared" si="7"/>
        <v>236739.72</v>
      </c>
    </row>
    <row r="17" spans="1:12" ht="12">
      <c r="A17" s="12">
        <v>7</v>
      </c>
      <c r="B17" s="18">
        <f t="shared" si="8"/>
        <v>42491</v>
      </c>
      <c r="C17" s="17">
        <f t="shared" si="0"/>
        <v>1183.4204407786276</v>
      </c>
      <c r="D17" s="17">
        <f t="shared" si="1"/>
        <v>844.8849125</v>
      </c>
      <c r="E17" s="17">
        <f t="shared" si="5"/>
        <v>338.53552827862757</v>
      </c>
      <c r="F17" s="17">
        <f t="shared" si="6"/>
        <v>238217.2</v>
      </c>
      <c r="G17" s="16"/>
      <c r="H17" s="17">
        <f t="shared" si="2"/>
        <v>1183.4204407786276</v>
      </c>
      <c r="I17" s="17">
        <f t="shared" si="3"/>
        <v>838.4531750000001</v>
      </c>
      <c r="J17" s="24">
        <v>300</v>
      </c>
      <c r="K17" s="23">
        <f t="shared" si="4"/>
        <v>644.9672657786275</v>
      </c>
      <c r="L17" s="23">
        <f t="shared" si="7"/>
        <v>236094.75</v>
      </c>
    </row>
    <row r="18" spans="1:12" ht="12">
      <c r="A18" s="12">
        <v>8</v>
      </c>
      <c r="B18" s="18">
        <f t="shared" si="8"/>
        <v>42522</v>
      </c>
      <c r="C18" s="17">
        <f t="shared" si="0"/>
        <v>1183.4204407786276</v>
      </c>
      <c r="D18" s="17">
        <f t="shared" si="1"/>
        <v>843.6859166666668</v>
      </c>
      <c r="E18" s="17">
        <f t="shared" si="5"/>
        <v>339.7345241119608</v>
      </c>
      <c r="F18" s="17">
        <f t="shared" si="6"/>
        <v>237877.47</v>
      </c>
      <c r="G18" s="16"/>
      <c r="H18" s="17">
        <f t="shared" si="2"/>
        <v>1183.4204407786276</v>
      </c>
      <c r="I18" s="17">
        <f t="shared" si="3"/>
        <v>836.1689062500001</v>
      </c>
      <c r="J18" s="24">
        <v>300</v>
      </c>
      <c r="K18" s="23">
        <f t="shared" si="4"/>
        <v>647.2515345286275</v>
      </c>
      <c r="L18" s="23">
        <f t="shared" si="7"/>
        <v>235447.5</v>
      </c>
    </row>
    <row r="19" spans="1:12" ht="12">
      <c r="A19" s="12">
        <v>9</v>
      </c>
      <c r="B19" s="18">
        <f t="shared" si="8"/>
        <v>42552</v>
      </c>
      <c r="C19" s="17">
        <f t="shared" si="0"/>
        <v>1183.4204407786276</v>
      </c>
      <c r="D19" s="17">
        <f t="shared" si="1"/>
        <v>842.4827062500001</v>
      </c>
      <c r="E19" s="17">
        <f t="shared" si="5"/>
        <v>340.9377345286275</v>
      </c>
      <c r="F19" s="17">
        <f t="shared" si="6"/>
        <v>237536.53</v>
      </c>
      <c r="G19" s="16"/>
      <c r="H19" s="17">
        <f t="shared" si="2"/>
        <v>1183.4204407786276</v>
      </c>
      <c r="I19" s="17">
        <f t="shared" si="3"/>
        <v>833.8765625000001</v>
      </c>
      <c r="J19" s="24">
        <v>300</v>
      </c>
      <c r="K19" s="23">
        <f t="shared" si="4"/>
        <v>649.5438782786275</v>
      </c>
      <c r="L19" s="23">
        <f t="shared" si="7"/>
        <v>234797.96</v>
      </c>
    </row>
    <row r="20" spans="1:12" ht="12">
      <c r="A20" s="12">
        <v>10</v>
      </c>
      <c r="B20" s="18">
        <f t="shared" si="8"/>
        <v>42583</v>
      </c>
      <c r="C20" s="17">
        <f t="shared" si="0"/>
        <v>1183.4204407786276</v>
      </c>
      <c r="D20" s="17">
        <f t="shared" si="1"/>
        <v>841.2752104166667</v>
      </c>
      <c r="E20" s="17">
        <f t="shared" si="5"/>
        <v>342.1452303619609</v>
      </c>
      <c r="F20" s="17">
        <f t="shared" si="6"/>
        <v>237194.38</v>
      </c>
      <c r="G20" s="16"/>
      <c r="H20" s="17">
        <f t="shared" si="2"/>
        <v>1183.4204407786276</v>
      </c>
      <c r="I20" s="17">
        <f t="shared" si="3"/>
        <v>831.5761083333333</v>
      </c>
      <c r="J20" s="24">
        <v>300</v>
      </c>
      <c r="K20" s="23">
        <f t="shared" si="4"/>
        <v>651.8443324452943</v>
      </c>
      <c r="L20" s="23">
        <f t="shared" si="7"/>
        <v>234146.12</v>
      </c>
    </row>
    <row r="21" spans="1:12" ht="12">
      <c r="A21" s="12">
        <v>11</v>
      </c>
      <c r="B21" s="18">
        <f t="shared" si="8"/>
        <v>42614</v>
      </c>
      <c r="C21" s="17">
        <f t="shared" si="0"/>
        <v>1183.4204407786276</v>
      </c>
      <c r="D21" s="17">
        <f t="shared" si="1"/>
        <v>840.0634291666668</v>
      </c>
      <c r="E21" s="17">
        <f t="shared" si="5"/>
        <v>343.35701161196084</v>
      </c>
      <c r="F21" s="17">
        <f t="shared" si="6"/>
        <v>236851.02</v>
      </c>
      <c r="G21" s="16"/>
      <c r="H21" s="17">
        <f t="shared" si="2"/>
        <v>1183.4204407786276</v>
      </c>
      <c r="I21" s="17">
        <f t="shared" si="3"/>
        <v>829.2675083333334</v>
      </c>
      <c r="J21" s="24">
        <v>300</v>
      </c>
      <c r="K21" s="23">
        <f t="shared" si="4"/>
        <v>654.1529324452943</v>
      </c>
      <c r="L21" s="23">
        <f t="shared" si="7"/>
        <v>233491.97</v>
      </c>
    </row>
    <row r="22" spans="1:12" ht="12">
      <c r="A22" s="12">
        <v>12</v>
      </c>
      <c r="B22" s="18">
        <f t="shared" si="8"/>
        <v>42644</v>
      </c>
      <c r="C22" s="17">
        <f t="shared" si="0"/>
        <v>1183.4204407786276</v>
      </c>
      <c r="D22" s="17">
        <f t="shared" si="1"/>
        <v>838.8473625</v>
      </c>
      <c r="E22" s="17">
        <f t="shared" si="5"/>
        <v>344.5730782786276</v>
      </c>
      <c r="F22" s="17">
        <f t="shared" si="6"/>
        <v>236506.45</v>
      </c>
      <c r="G22" s="16"/>
      <c r="H22" s="17">
        <f t="shared" si="2"/>
        <v>1183.4204407786276</v>
      </c>
      <c r="I22" s="17">
        <f t="shared" si="3"/>
        <v>826.9507270833334</v>
      </c>
      <c r="J22" s="24">
        <v>300</v>
      </c>
      <c r="K22" s="23">
        <f t="shared" si="4"/>
        <v>656.4697136952942</v>
      </c>
      <c r="L22" s="23">
        <f t="shared" si="7"/>
        <v>232835.5</v>
      </c>
    </row>
    <row r="23" spans="1:12" ht="12">
      <c r="A23" s="12">
        <v>13</v>
      </c>
      <c r="B23" s="18">
        <f t="shared" si="8"/>
        <v>42675</v>
      </c>
      <c r="C23" s="17">
        <f t="shared" si="0"/>
        <v>1183.4204407786276</v>
      </c>
      <c r="D23" s="17">
        <f t="shared" si="1"/>
        <v>837.6270104166667</v>
      </c>
      <c r="E23" s="17">
        <f t="shared" si="5"/>
        <v>345.7934303619609</v>
      </c>
      <c r="F23" s="17">
        <f t="shared" si="6"/>
        <v>236160.66</v>
      </c>
      <c r="G23" s="16"/>
      <c r="H23" s="17">
        <f t="shared" si="2"/>
        <v>1183.4204407786276</v>
      </c>
      <c r="I23" s="17">
        <f t="shared" si="3"/>
        <v>824.6257291666667</v>
      </c>
      <c r="J23" s="24">
        <v>300</v>
      </c>
      <c r="K23" s="23">
        <f t="shared" si="4"/>
        <v>658.7947116119609</v>
      </c>
      <c r="L23" s="23">
        <f t="shared" si="7"/>
        <v>232176.71</v>
      </c>
    </row>
    <row r="24" spans="1:12" ht="12">
      <c r="A24" s="12">
        <v>14</v>
      </c>
      <c r="B24" s="18">
        <f t="shared" si="8"/>
        <v>42705</v>
      </c>
      <c r="C24" s="17">
        <f t="shared" si="0"/>
        <v>1183.4204407786276</v>
      </c>
      <c r="D24" s="17">
        <f t="shared" si="1"/>
        <v>836.4023375</v>
      </c>
      <c r="E24" s="17">
        <f t="shared" si="5"/>
        <v>347.01810327862756</v>
      </c>
      <c r="F24" s="17">
        <f t="shared" si="6"/>
        <v>235813.64</v>
      </c>
      <c r="G24" s="16"/>
      <c r="H24" s="17">
        <f t="shared" si="2"/>
        <v>1183.4204407786276</v>
      </c>
      <c r="I24" s="17">
        <f t="shared" si="3"/>
        <v>822.2925145833334</v>
      </c>
      <c r="J24" s="24">
        <v>300</v>
      </c>
      <c r="K24" s="23">
        <f t="shared" si="4"/>
        <v>661.1279261952942</v>
      </c>
      <c r="L24" s="23">
        <f t="shared" si="7"/>
        <v>231515.58</v>
      </c>
    </row>
    <row r="25" spans="1:12" ht="12">
      <c r="A25" s="12">
        <v>15</v>
      </c>
      <c r="B25" s="18">
        <f t="shared" si="8"/>
        <v>42736</v>
      </c>
      <c r="C25" s="17">
        <f t="shared" si="0"/>
        <v>1183.4204407786276</v>
      </c>
      <c r="D25" s="17">
        <f t="shared" si="1"/>
        <v>835.1733083333335</v>
      </c>
      <c r="E25" s="17">
        <f t="shared" si="5"/>
        <v>348.24713244529414</v>
      </c>
      <c r="F25" s="17">
        <f t="shared" si="6"/>
        <v>235465.39</v>
      </c>
      <c r="G25" s="16"/>
      <c r="H25" s="17">
        <f t="shared" si="2"/>
        <v>1183.4204407786276</v>
      </c>
      <c r="I25" s="17">
        <f t="shared" si="3"/>
        <v>819.9510125</v>
      </c>
      <c r="J25" s="24">
        <v>300</v>
      </c>
      <c r="K25" s="23">
        <f t="shared" si="4"/>
        <v>663.4694282786276</v>
      </c>
      <c r="L25" s="23">
        <f t="shared" si="7"/>
        <v>230852.11</v>
      </c>
    </row>
    <row r="26" spans="1:12" ht="12">
      <c r="A26" s="12">
        <v>16</v>
      </c>
      <c r="B26" s="18">
        <f t="shared" si="8"/>
        <v>42767</v>
      </c>
      <c r="C26" s="17">
        <f t="shared" si="0"/>
        <v>1183.4204407786276</v>
      </c>
      <c r="D26" s="17">
        <f t="shared" si="1"/>
        <v>833.9399229166668</v>
      </c>
      <c r="E26" s="17">
        <f t="shared" si="5"/>
        <v>349.48051786196083</v>
      </c>
      <c r="F26" s="17">
        <f t="shared" si="6"/>
        <v>235115.91</v>
      </c>
      <c r="G26" s="16"/>
      <c r="H26" s="17">
        <f t="shared" si="2"/>
        <v>1183.4204407786276</v>
      </c>
      <c r="I26" s="17">
        <f t="shared" si="3"/>
        <v>817.6012229166666</v>
      </c>
      <c r="J26" s="24">
        <v>300</v>
      </c>
      <c r="K26" s="23">
        <f t="shared" si="4"/>
        <v>665.819217861961</v>
      </c>
      <c r="L26" s="23">
        <f t="shared" si="7"/>
        <v>230186.29</v>
      </c>
    </row>
    <row r="27" spans="1:12" ht="12">
      <c r="A27" s="12">
        <v>17</v>
      </c>
      <c r="B27" s="18">
        <f t="shared" si="8"/>
        <v>42795</v>
      </c>
      <c r="C27" s="17">
        <f t="shared" si="0"/>
        <v>1183.4204407786276</v>
      </c>
      <c r="D27" s="17">
        <f t="shared" si="1"/>
        <v>832.7021812500001</v>
      </c>
      <c r="E27" s="17">
        <f t="shared" si="5"/>
        <v>350.7182595286275</v>
      </c>
      <c r="F27" s="17">
        <f t="shared" si="6"/>
        <v>234765.19</v>
      </c>
      <c r="G27" s="16"/>
      <c r="H27" s="17">
        <f t="shared" si="2"/>
        <v>1183.4204407786276</v>
      </c>
      <c r="I27" s="17">
        <f t="shared" si="3"/>
        <v>815.2431104166668</v>
      </c>
      <c r="J27" s="24">
        <v>300</v>
      </c>
      <c r="K27" s="23">
        <f t="shared" si="4"/>
        <v>668.1773303619608</v>
      </c>
      <c r="L27" s="23">
        <f t="shared" si="7"/>
        <v>229518.11</v>
      </c>
    </row>
    <row r="28" spans="1:12" ht="12">
      <c r="A28" s="12">
        <v>18</v>
      </c>
      <c r="B28" s="18">
        <f t="shared" si="8"/>
        <v>42826</v>
      </c>
      <c r="C28" s="17">
        <f t="shared" si="0"/>
        <v>1183.4204407786276</v>
      </c>
      <c r="D28" s="17">
        <f t="shared" si="1"/>
        <v>831.4600479166668</v>
      </c>
      <c r="E28" s="17">
        <f t="shared" si="5"/>
        <v>351.9603928619608</v>
      </c>
      <c r="F28" s="17">
        <f t="shared" si="6"/>
        <v>234413.23</v>
      </c>
      <c r="G28" s="16"/>
      <c r="H28" s="17">
        <f t="shared" si="2"/>
        <v>1183.4204407786276</v>
      </c>
      <c r="I28" s="17">
        <f t="shared" si="3"/>
        <v>812.8766395833334</v>
      </c>
      <c r="J28" s="24">
        <v>300</v>
      </c>
      <c r="K28" s="23">
        <f t="shared" si="4"/>
        <v>670.5438011952942</v>
      </c>
      <c r="L28" s="23">
        <f t="shared" si="7"/>
        <v>228847.57</v>
      </c>
    </row>
    <row r="29" spans="1:12" ht="12">
      <c r="A29" s="12">
        <v>19</v>
      </c>
      <c r="B29" s="18">
        <f t="shared" si="8"/>
        <v>42856</v>
      </c>
      <c r="C29" s="17">
        <f t="shared" si="0"/>
        <v>1183.4204407786276</v>
      </c>
      <c r="D29" s="17">
        <f t="shared" si="1"/>
        <v>830.2135229166668</v>
      </c>
      <c r="E29" s="17">
        <f t="shared" si="5"/>
        <v>353.20691786196085</v>
      </c>
      <c r="F29" s="17">
        <f t="shared" si="6"/>
        <v>234060.02</v>
      </c>
      <c r="G29" s="16"/>
      <c r="H29" s="17">
        <f t="shared" si="2"/>
        <v>1183.4204407786276</v>
      </c>
      <c r="I29" s="17">
        <f t="shared" si="3"/>
        <v>810.5018104166668</v>
      </c>
      <c r="J29" s="24">
        <v>300</v>
      </c>
      <c r="K29" s="23">
        <f t="shared" si="4"/>
        <v>672.9186303619608</v>
      </c>
      <c r="L29" s="23">
        <f t="shared" si="7"/>
        <v>228174.65</v>
      </c>
    </row>
    <row r="30" spans="1:12" ht="12">
      <c r="A30" s="12">
        <v>20</v>
      </c>
      <c r="B30" s="18">
        <f t="shared" si="8"/>
        <v>42887</v>
      </c>
      <c r="C30" s="17">
        <f t="shared" si="0"/>
        <v>1183.4204407786276</v>
      </c>
      <c r="D30" s="17">
        <f t="shared" si="1"/>
        <v>828.9625708333333</v>
      </c>
      <c r="E30" s="17">
        <f t="shared" si="5"/>
        <v>354.4578699452943</v>
      </c>
      <c r="F30" s="17">
        <f t="shared" si="6"/>
        <v>233705.56</v>
      </c>
      <c r="G30" s="16"/>
      <c r="H30" s="17">
        <f t="shared" si="2"/>
        <v>1183.4204407786276</v>
      </c>
      <c r="I30" s="17">
        <f t="shared" si="3"/>
        <v>808.1185520833334</v>
      </c>
      <c r="J30" s="24">
        <v>300</v>
      </c>
      <c r="K30" s="23">
        <f t="shared" si="4"/>
        <v>675.3018886952942</v>
      </c>
      <c r="L30" s="23">
        <f t="shared" si="7"/>
        <v>227499.35</v>
      </c>
    </row>
    <row r="31" spans="1:12" ht="12">
      <c r="A31" s="12">
        <v>21</v>
      </c>
      <c r="B31" s="18">
        <f t="shared" si="8"/>
        <v>42917</v>
      </c>
      <c r="C31" s="17">
        <f t="shared" si="0"/>
        <v>1183.4204407786276</v>
      </c>
      <c r="D31" s="17">
        <f t="shared" si="1"/>
        <v>827.7071916666667</v>
      </c>
      <c r="E31" s="17">
        <f t="shared" si="5"/>
        <v>355.71324911196086</v>
      </c>
      <c r="F31" s="17">
        <f t="shared" si="6"/>
        <v>233349.85</v>
      </c>
      <c r="G31" s="16"/>
      <c r="H31" s="17">
        <f t="shared" si="2"/>
        <v>1183.4204407786276</v>
      </c>
      <c r="I31" s="17">
        <f t="shared" si="3"/>
        <v>805.7268645833334</v>
      </c>
      <c r="J31" s="24">
        <v>300</v>
      </c>
      <c r="K31" s="23">
        <f t="shared" si="4"/>
        <v>677.6935761952942</v>
      </c>
      <c r="L31" s="23">
        <f t="shared" si="7"/>
        <v>226821.66</v>
      </c>
    </row>
    <row r="32" spans="1:12" ht="12">
      <c r="A32" s="12">
        <v>22</v>
      </c>
      <c r="B32" s="18">
        <f t="shared" si="8"/>
        <v>42948</v>
      </c>
      <c r="C32" s="17">
        <f t="shared" si="0"/>
        <v>1183.4204407786276</v>
      </c>
      <c r="D32" s="17">
        <f t="shared" si="1"/>
        <v>826.4473854166667</v>
      </c>
      <c r="E32" s="17">
        <f t="shared" si="5"/>
        <v>356.97305536196086</v>
      </c>
      <c r="F32" s="17">
        <f t="shared" si="6"/>
        <v>232992.88</v>
      </c>
      <c r="G32" s="16"/>
      <c r="H32" s="17">
        <f t="shared" si="2"/>
        <v>1183.4204407786276</v>
      </c>
      <c r="I32" s="17">
        <f t="shared" si="3"/>
        <v>803.3267125000001</v>
      </c>
      <c r="J32" s="24">
        <v>300</v>
      </c>
      <c r="K32" s="23">
        <f t="shared" si="4"/>
        <v>680.0937282786275</v>
      </c>
      <c r="L32" s="23">
        <f t="shared" si="7"/>
        <v>226141.57</v>
      </c>
    </row>
    <row r="33" spans="1:12" ht="12">
      <c r="A33" s="12">
        <v>23</v>
      </c>
      <c r="B33" s="18">
        <f t="shared" si="8"/>
        <v>42979</v>
      </c>
      <c r="C33" s="17">
        <f t="shared" si="0"/>
        <v>1183.4204407786276</v>
      </c>
      <c r="D33" s="17">
        <f t="shared" si="1"/>
        <v>825.1831166666667</v>
      </c>
      <c r="E33" s="17">
        <f t="shared" si="5"/>
        <v>358.2373241119609</v>
      </c>
      <c r="F33" s="17">
        <f t="shared" si="6"/>
        <v>232634.64</v>
      </c>
      <c r="G33" s="16"/>
      <c r="H33" s="17">
        <f t="shared" si="2"/>
        <v>1183.4204407786276</v>
      </c>
      <c r="I33" s="17">
        <f t="shared" si="3"/>
        <v>800.9180604166668</v>
      </c>
      <c r="J33" s="24">
        <v>300</v>
      </c>
      <c r="K33" s="23">
        <f t="shared" si="4"/>
        <v>682.5023803619608</v>
      </c>
      <c r="L33" s="23">
        <f t="shared" si="7"/>
        <v>225459.07</v>
      </c>
    </row>
    <row r="34" spans="1:12" ht="12">
      <c r="A34" s="12">
        <v>24</v>
      </c>
      <c r="B34" s="18">
        <f t="shared" si="8"/>
        <v>43009</v>
      </c>
      <c r="C34" s="17">
        <f t="shared" si="0"/>
        <v>1183.4204407786276</v>
      </c>
      <c r="D34" s="17">
        <f t="shared" si="1"/>
        <v>823.9143500000001</v>
      </c>
      <c r="E34" s="17">
        <f t="shared" si="5"/>
        <v>359.5060907786275</v>
      </c>
      <c r="F34" s="17">
        <f t="shared" si="6"/>
        <v>232275.13</v>
      </c>
      <c r="G34" s="16"/>
      <c r="H34" s="17">
        <f t="shared" si="2"/>
        <v>1183.4204407786276</v>
      </c>
      <c r="I34" s="17">
        <f t="shared" si="3"/>
        <v>798.5008729166667</v>
      </c>
      <c r="J34" s="24">
        <v>300</v>
      </c>
      <c r="K34" s="23">
        <f t="shared" si="4"/>
        <v>684.9195678619609</v>
      </c>
      <c r="L34" s="23">
        <f t="shared" si="7"/>
        <v>224774.15</v>
      </c>
    </row>
    <row r="35" spans="1:12" ht="12">
      <c r="A35" s="12">
        <v>25</v>
      </c>
      <c r="B35" s="18">
        <f t="shared" si="8"/>
        <v>43040</v>
      </c>
      <c r="C35" s="17">
        <f t="shared" si="0"/>
        <v>1183.4204407786276</v>
      </c>
      <c r="D35" s="17">
        <f t="shared" si="1"/>
        <v>822.6410854166668</v>
      </c>
      <c r="E35" s="17">
        <f t="shared" si="5"/>
        <v>360.7793553619608</v>
      </c>
      <c r="F35" s="17">
        <f t="shared" si="6"/>
        <v>231914.35</v>
      </c>
      <c r="G35" s="16"/>
      <c r="H35" s="17">
        <f t="shared" si="2"/>
        <v>1183.4204407786276</v>
      </c>
      <c r="I35" s="17">
        <f t="shared" si="3"/>
        <v>796.0751145833334</v>
      </c>
      <c r="J35" s="24">
        <v>300</v>
      </c>
      <c r="K35" s="23">
        <f t="shared" si="4"/>
        <v>687.3453261952942</v>
      </c>
      <c r="L35" s="23">
        <f t="shared" si="7"/>
        <v>224086.8</v>
      </c>
    </row>
    <row r="36" spans="1:12" ht="12">
      <c r="A36" s="12">
        <v>26</v>
      </c>
      <c r="B36" s="18">
        <f t="shared" si="8"/>
        <v>43070</v>
      </c>
      <c r="C36" s="17">
        <f t="shared" si="0"/>
        <v>1183.4204407786276</v>
      </c>
      <c r="D36" s="17">
        <f t="shared" si="1"/>
        <v>821.3633229166668</v>
      </c>
      <c r="E36" s="17">
        <f t="shared" si="5"/>
        <v>362.0571178619608</v>
      </c>
      <c r="F36" s="17">
        <f t="shared" si="6"/>
        <v>231552.29</v>
      </c>
      <c r="G36" s="16"/>
      <c r="H36" s="17">
        <f t="shared" si="2"/>
        <v>1183.4204407786276</v>
      </c>
      <c r="I36" s="17">
        <f t="shared" si="3"/>
        <v>793.64075</v>
      </c>
      <c r="J36" s="24">
        <v>300</v>
      </c>
      <c r="K36" s="23">
        <f t="shared" si="4"/>
        <v>689.7796907786276</v>
      </c>
      <c r="L36" s="23">
        <f t="shared" si="7"/>
        <v>223397.02</v>
      </c>
    </row>
    <row r="37" spans="1:12" ht="12">
      <c r="A37" s="12">
        <v>27</v>
      </c>
      <c r="B37" s="18">
        <f t="shared" si="8"/>
        <v>43101</v>
      </c>
      <c r="C37" s="17">
        <f t="shared" si="0"/>
        <v>1183.4204407786276</v>
      </c>
      <c r="D37" s="17">
        <f t="shared" si="1"/>
        <v>820.0810270833334</v>
      </c>
      <c r="E37" s="17">
        <f t="shared" si="5"/>
        <v>363.3394136952942</v>
      </c>
      <c r="F37" s="17">
        <f t="shared" si="6"/>
        <v>231188.95</v>
      </c>
      <c r="G37" s="16"/>
      <c r="H37" s="17">
        <f t="shared" si="2"/>
        <v>1183.4204407786276</v>
      </c>
      <c r="I37" s="17">
        <f t="shared" si="3"/>
        <v>791.1977791666667</v>
      </c>
      <c r="J37" s="24">
        <v>300</v>
      </c>
      <c r="K37" s="23">
        <f t="shared" si="4"/>
        <v>692.2226616119609</v>
      </c>
      <c r="L37" s="23">
        <f t="shared" si="7"/>
        <v>222704.8</v>
      </c>
    </row>
    <row r="38" spans="1:12" ht="12">
      <c r="A38" s="12">
        <v>28</v>
      </c>
      <c r="B38" s="18">
        <f t="shared" si="8"/>
        <v>43132</v>
      </c>
      <c r="C38" s="17">
        <f t="shared" si="0"/>
        <v>1183.4204407786276</v>
      </c>
      <c r="D38" s="17">
        <f t="shared" si="1"/>
        <v>818.7941979166668</v>
      </c>
      <c r="E38" s="17">
        <f t="shared" si="5"/>
        <v>364.6262428619608</v>
      </c>
      <c r="F38" s="17">
        <f t="shared" si="6"/>
        <v>230824.32</v>
      </c>
      <c r="G38" s="16"/>
      <c r="H38" s="17">
        <f t="shared" si="2"/>
        <v>1183.4204407786276</v>
      </c>
      <c r="I38" s="17">
        <f t="shared" si="3"/>
        <v>788.7461666666667</v>
      </c>
      <c r="J38" s="24">
        <v>300</v>
      </c>
      <c r="K38" s="23">
        <f t="shared" si="4"/>
        <v>694.6742741119609</v>
      </c>
      <c r="L38" s="23">
        <f t="shared" si="7"/>
        <v>222010.13</v>
      </c>
    </row>
    <row r="39" spans="1:12" ht="12">
      <c r="A39" s="12">
        <v>29</v>
      </c>
      <c r="B39" s="18">
        <f t="shared" si="8"/>
        <v>43160</v>
      </c>
      <c r="C39" s="17">
        <f t="shared" si="0"/>
        <v>1183.4204407786276</v>
      </c>
      <c r="D39" s="17">
        <f t="shared" si="1"/>
        <v>817.5028000000001</v>
      </c>
      <c r="E39" s="17">
        <f t="shared" si="5"/>
        <v>365.9176407786275</v>
      </c>
      <c r="F39" s="17">
        <f t="shared" si="6"/>
        <v>230458.4</v>
      </c>
      <c r="G39" s="16"/>
      <c r="H39" s="17">
        <f t="shared" si="2"/>
        <v>1183.4204407786276</v>
      </c>
      <c r="I39" s="17">
        <f t="shared" si="3"/>
        <v>786.2858770833334</v>
      </c>
      <c r="J39" s="24">
        <v>300</v>
      </c>
      <c r="K39" s="23">
        <f t="shared" si="4"/>
        <v>697.1345636952942</v>
      </c>
      <c r="L39" s="23">
        <f t="shared" si="7"/>
        <v>221313</v>
      </c>
    </row>
    <row r="40" spans="1:12" ht="12">
      <c r="A40" s="12">
        <v>30</v>
      </c>
      <c r="B40" s="18">
        <f t="shared" si="8"/>
        <v>43191</v>
      </c>
      <c r="C40" s="17">
        <f t="shared" si="0"/>
        <v>1183.4204407786276</v>
      </c>
      <c r="D40" s="17">
        <f t="shared" si="1"/>
        <v>816.2068333333334</v>
      </c>
      <c r="E40" s="17">
        <f t="shared" si="5"/>
        <v>367.2136074452942</v>
      </c>
      <c r="F40" s="17">
        <f t="shared" si="6"/>
        <v>230091.19</v>
      </c>
      <c r="G40" s="16"/>
      <c r="H40" s="17">
        <f t="shared" si="2"/>
        <v>1183.4204407786276</v>
      </c>
      <c r="I40" s="17">
        <f t="shared" si="3"/>
        <v>783.8168750000001</v>
      </c>
      <c r="J40" s="24">
        <v>300</v>
      </c>
      <c r="K40" s="23">
        <f t="shared" si="4"/>
        <v>699.6035657786275</v>
      </c>
      <c r="L40" s="23">
        <f t="shared" si="7"/>
        <v>220613.4</v>
      </c>
    </row>
    <row r="41" spans="1:12" ht="12">
      <c r="A41" s="12">
        <v>31</v>
      </c>
      <c r="B41" s="18">
        <f t="shared" si="8"/>
        <v>43221</v>
      </c>
      <c r="C41" s="17">
        <f t="shared" si="0"/>
        <v>1183.4204407786276</v>
      </c>
      <c r="D41" s="17">
        <f t="shared" si="1"/>
        <v>814.9062979166667</v>
      </c>
      <c r="E41" s="17">
        <f t="shared" si="5"/>
        <v>368.51414286196086</v>
      </c>
      <c r="F41" s="17">
        <f t="shared" si="6"/>
        <v>229722.68</v>
      </c>
      <c r="G41" s="16"/>
      <c r="H41" s="17">
        <f t="shared" si="2"/>
        <v>1183.4204407786276</v>
      </c>
      <c r="I41" s="17">
        <f t="shared" si="3"/>
        <v>781.3391250000001</v>
      </c>
      <c r="J41" s="24">
        <v>300</v>
      </c>
      <c r="K41" s="23">
        <f t="shared" si="4"/>
        <v>702.0813157786275</v>
      </c>
      <c r="L41" s="23">
        <f t="shared" si="7"/>
        <v>219911.32</v>
      </c>
    </row>
    <row r="42" spans="1:12" ht="12">
      <c r="A42" s="12">
        <v>32</v>
      </c>
      <c r="B42" s="18">
        <f t="shared" si="8"/>
        <v>43252</v>
      </c>
      <c r="C42" s="17">
        <f t="shared" si="0"/>
        <v>1183.4204407786276</v>
      </c>
      <c r="D42" s="17">
        <f t="shared" si="1"/>
        <v>813.6011583333334</v>
      </c>
      <c r="E42" s="17">
        <f t="shared" si="5"/>
        <v>369.8192824452942</v>
      </c>
      <c r="F42" s="17">
        <f t="shared" si="6"/>
        <v>229352.86</v>
      </c>
      <c r="G42" s="16"/>
      <c r="H42" s="17">
        <f t="shared" si="2"/>
        <v>1183.4204407786276</v>
      </c>
      <c r="I42" s="17">
        <f t="shared" si="3"/>
        <v>778.8525916666667</v>
      </c>
      <c r="J42" s="24">
        <v>300</v>
      </c>
      <c r="K42" s="23">
        <f t="shared" si="4"/>
        <v>704.5678491119609</v>
      </c>
      <c r="L42" s="23">
        <f t="shared" si="7"/>
        <v>219206.75</v>
      </c>
    </row>
    <row r="43" spans="1:12" ht="12">
      <c r="A43" s="12">
        <v>33</v>
      </c>
      <c r="B43" s="18">
        <f t="shared" si="8"/>
        <v>43282</v>
      </c>
      <c r="C43" s="17">
        <f aca="true" t="shared" si="9" ref="C43:C74">IF(F42&gt;0,-PMT($C$4/12,$C$3*12,$C$5,0,0),0)</f>
        <v>1183.4204407786276</v>
      </c>
      <c r="D43" s="17">
        <f aca="true" t="shared" si="10" ref="D43:D74">IF(F42&gt;0,F42*($C$4/12),0)</f>
        <v>812.2913791666667</v>
      </c>
      <c r="E43" s="17">
        <f t="shared" si="5"/>
        <v>371.1290616119609</v>
      </c>
      <c r="F43" s="17">
        <f t="shared" si="6"/>
        <v>228981.73</v>
      </c>
      <c r="G43" s="16"/>
      <c r="H43" s="17">
        <f aca="true" t="shared" si="11" ref="H43:H74">IF(L42&gt;0,MIN(-PMT($C$4/12,$C$3*12,$C$5,0,0),L42+I43),0)</f>
        <v>1183.4204407786276</v>
      </c>
      <c r="I43" s="17">
        <f aca="true" t="shared" si="12" ref="I43:I74">IF(L42&gt;0,L42*($C$4/12),0)</f>
        <v>776.3572395833334</v>
      </c>
      <c r="J43" s="24">
        <v>300</v>
      </c>
      <c r="K43" s="23">
        <f t="shared" si="4"/>
        <v>707.0632011952943</v>
      </c>
      <c r="L43" s="23">
        <f t="shared" si="7"/>
        <v>218499.69</v>
      </c>
    </row>
    <row r="44" spans="1:12" ht="12">
      <c r="A44" s="12">
        <v>34</v>
      </c>
      <c r="B44" s="18">
        <f t="shared" si="8"/>
        <v>43313</v>
      </c>
      <c r="C44" s="17">
        <f t="shared" si="9"/>
        <v>1183.4204407786276</v>
      </c>
      <c r="D44" s="17">
        <f t="shared" si="10"/>
        <v>810.9769604166668</v>
      </c>
      <c r="E44" s="17">
        <f t="shared" si="5"/>
        <v>372.44348036196084</v>
      </c>
      <c r="F44" s="17">
        <f t="shared" si="6"/>
        <v>228609.29</v>
      </c>
      <c r="G44" s="16"/>
      <c r="H44" s="17">
        <f t="shared" si="11"/>
        <v>1183.4204407786276</v>
      </c>
      <c r="I44" s="17">
        <f t="shared" si="12"/>
        <v>773.85306875</v>
      </c>
      <c r="J44" s="24">
        <v>300</v>
      </c>
      <c r="K44" s="23">
        <f t="shared" si="4"/>
        <v>709.5673720286276</v>
      </c>
      <c r="L44" s="23">
        <f t="shared" si="7"/>
        <v>217790.12</v>
      </c>
    </row>
    <row r="45" spans="1:12" ht="12">
      <c r="A45" s="12">
        <v>35</v>
      </c>
      <c r="B45" s="18">
        <f t="shared" si="8"/>
        <v>43344</v>
      </c>
      <c r="C45" s="17">
        <f t="shared" si="9"/>
        <v>1183.4204407786276</v>
      </c>
      <c r="D45" s="17">
        <f t="shared" si="10"/>
        <v>809.6579020833334</v>
      </c>
      <c r="E45" s="17">
        <f t="shared" si="5"/>
        <v>373.7625386952942</v>
      </c>
      <c r="F45" s="17">
        <f t="shared" si="6"/>
        <v>228235.53</v>
      </c>
      <c r="G45" s="16"/>
      <c r="H45" s="17">
        <f t="shared" si="11"/>
        <v>1183.4204407786276</v>
      </c>
      <c r="I45" s="17">
        <f t="shared" si="12"/>
        <v>771.3400083333333</v>
      </c>
      <c r="J45" s="24">
        <v>300</v>
      </c>
      <c r="K45" s="23">
        <f t="shared" si="4"/>
        <v>712.0804324452943</v>
      </c>
      <c r="L45" s="23">
        <f t="shared" si="7"/>
        <v>217078.04</v>
      </c>
    </row>
    <row r="46" spans="1:12" ht="12">
      <c r="A46" s="12">
        <v>36</v>
      </c>
      <c r="B46" s="18">
        <f t="shared" si="8"/>
        <v>43374</v>
      </c>
      <c r="C46" s="17">
        <f t="shared" si="9"/>
        <v>1183.4204407786276</v>
      </c>
      <c r="D46" s="17">
        <f t="shared" si="10"/>
        <v>808.33416875</v>
      </c>
      <c r="E46" s="17">
        <f t="shared" si="5"/>
        <v>375.0862720286276</v>
      </c>
      <c r="F46" s="17">
        <f t="shared" si="6"/>
        <v>227860.44</v>
      </c>
      <c r="G46" s="16"/>
      <c r="H46" s="17">
        <f t="shared" si="11"/>
        <v>1183.4204407786276</v>
      </c>
      <c r="I46" s="17">
        <f t="shared" si="12"/>
        <v>768.8180583333334</v>
      </c>
      <c r="J46" s="24">
        <v>300</v>
      </c>
      <c r="K46" s="23">
        <f t="shared" si="4"/>
        <v>714.6023824452942</v>
      </c>
      <c r="L46" s="23">
        <f t="shared" si="7"/>
        <v>216363.44</v>
      </c>
    </row>
    <row r="47" spans="1:12" ht="12">
      <c r="A47" s="12">
        <v>37</v>
      </c>
      <c r="B47" s="18">
        <f t="shared" si="8"/>
        <v>43405</v>
      </c>
      <c r="C47" s="17">
        <f t="shared" si="9"/>
        <v>1183.4204407786276</v>
      </c>
      <c r="D47" s="17">
        <f t="shared" si="10"/>
        <v>807.0057250000001</v>
      </c>
      <c r="E47" s="17">
        <f t="shared" si="5"/>
        <v>376.4147157786275</v>
      </c>
      <c r="F47" s="17">
        <f t="shared" si="6"/>
        <v>227484.03</v>
      </c>
      <c r="G47" s="16"/>
      <c r="H47" s="17">
        <f t="shared" si="11"/>
        <v>1183.4204407786276</v>
      </c>
      <c r="I47" s="17">
        <f t="shared" si="12"/>
        <v>766.2871833333334</v>
      </c>
      <c r="J47" s="24">
        <v>300</v>
      </c>
      <c r="K47" s="23">
        <f t="shared" si="4"/>
        <v>717.1332574452942</v>
      </c>
      <c r="L47" s="23">
        <f t="shared" si="7"/>
        <v>215646.31</v>
      </c>
    </row>
    <row r="48" spans="1:12" ht="12">
      <c r="A48" s="12">
        <v>38</v>
      </c>
      <c r="B48" s="18">
        <f t="shared" si="8"/>
        <v>43435</v>
      </c>
      <c r="C48" s="17">
        <f t="shared" si="9"/>
        <v>1183.4204407786276</v>
      </c>
      <c r="D48" s="17">
        <f t="shared" si="10"/>
        <v>805.6726062500001</v>
      </c>
      <c r="E48" s="17">
        <f t="shared" si="5"/>
        <v>377.74783452862755</v>
      </c>
      <c r="F48" s="17">
        <f t="shared" si="6"/>
        <v>227106.28</v>
      </c>
      <c r="G48" s="16"/>
      <c r="H48" s="17">
        <f t="shared" si="11"/>
        <v>1183.4204407786276</v>
      </c>
      <c r="I48" s="17">
        <f t="shared" si="12"/>
        <v>763.7473479166667</v>
      </c>
      <c r="J48" s="24">
        <v>300</v>
      </c>
      <c r="K48" s="23">
        <f t="shared" si="4"/>
        <v>719.6730928619609</v>
      </c>
      <c r="L48" s="23">
        <f t="shared" si="7"/>
        <v>214926.64</v>
      </c>
    </row>
    <row r="49" spans="1:12" ht="12">
      <c r="A49" s="12">
        <v>39</v>
      </c>
      <c r="B49" s="18">
        <f t="shared" si="8"/>
        <v>43466</v>
      </c>
      <c r="C49" s="17">
        <f t="shared" si="9"/>
        <v>1183.4204407786276</v>
      </c>
      <c r="D49" s="17">
        <f t="shared" si="10"/>
        <v>804.3347416666667</v>
      </c>
      <c r="E49" s="17">
        <f t="shared" si="5"/>
        <v>379.08569911196093</v>
      </c>
      <c r="F49" s="17">
        <f t="shared" si="6"/>
        <v>226727.19</v>
      </c>
      <c r="G49" s="16"/>
      <c r="H49" s="17">
        <f t="shared" si="11"/>
        <v>1183.4204407786276</v>
      </c>
      <c r="I49" s="17">
        <f t="shared" si="12"/>
        <v>761.1985166666668</v>
      </c>
      <c r="J49" s="24">
        <v>300</v>
      </c>
      <c r="K49" s="23">
        <f t="shared" si="4"/>
        <v>722.2219241119608</v>
      </c>
      <c r="L49" s="23">
        <f t="shared" si="7"/>
        <v>214204.42</v>
      </c>
    </row>
    <row r="50" spans="1:12" ht="12">
      <c r="A50" s="12">
        <v>40</v>
      </c>
      <c r="B50" s="18">
        <f t="shared" si="8"/>
        <v>43497</v>
      </c>
      <c r="C50" s="17">
        <f t="shared" si="9"/>
        <v>1183.4204407786276</v>
      </c>
      <c r="D50" s="17">
        <f t="shared" si="10"/>
        <v>802.99213125</v>
      </c>
      <c r="E50" s="17">
        <f t="shared" si="5"/>
        <v>380.42830952862755</v>
      </c>
      <c r="F50" s="17">
        <f t="shared" si="6"/>
        <v>226346.76</v>
      </c>
      <c r="G50" s="16"/>
      <c r="H50" s="17">
        <f t="shared" si="11"/>
        <v>1183.4204407786276</v>
      </c>
      <c r="I50" s="17">
        <f t="shared" si="12"/>
        <v>758.6406541666668</v>
      </c>
      <c r="J50" s="24">
        <v>300</v>
      </c>
      <c r="K50" s="23">
        <f t="shared" si="4"/>
        <v>724.7797866119608</v>
      </c>
      <c r="L50" s="23">
        <f t="shared" si="7"/>
        <v>213479.64</v>
      </c>
    </row>
    <row r="51" spans="1:12" ht="12">
      <c r="A51" s="12">
        <v>41</v>
      </c>
      <c r="B51" s="18">
        <f t="shared" si="8"/>
        <v>43525</v>
      </c>
      <c r="C51" s="17">
        <f t="shared" si="9"/>
        <v>1183.4204407786276</v>
      </c>
      <c r="D51" s="17">
        <f t="shared" si="10"/>
        <v>801.6447750000001</v>
      </c>
      <c r="E51" s="17">
        <f t="shared" si="5"/>
        <v>381.7756657786275</v>
      </c>
      <c r="F51" s="17">
        <f t="shared" si="6"/>
        <v>225964.98</v>
      </c>
      <c r="G51" s="16"/>
      <c r="H51" s="17">
        <f t="shared" si="11"/>
        <v>1183.4204407786276</v>
      </c>
      <c r="I51" s="17">
        <f t="shared" si="12"/>
        <v>756.0737250000001</v>
      </c>
      <c r="J51" s="24">
        <v>300</v>
      </c>
      <c r="K51" s="23">
        <f t="shared" si="4"/>
        <v>727.3467157786275</v>
      </c>
      <c r="L51" s="23">
        <f t="shared" si="7"/>
        <v>212752.29</v>
      </c>
    </row>
    <row r="52" spans="1:12" ht="12">
      <c r="A52" s="12">
        <v>42</v>
      </c>
      <c r="B52" s="18">
        <f t="shared" si="8"/>
        <v>43556</v>
      </c>
      <c r="C52" s="17">
        <f t="shared" si="9"/>
        <v>1183.4204407786276</v>
      </c>
      <c r="D52" s="17">
        <f t="shared" si="10"/>
        <v>800.2926375000001</v>
      </c>
      <c r="E52" s="17">
        <f t="shared" si="5"/>
        <v>383.12780327862754</v>
      </c>
      <c r="F52" s="17">
        <f t="shared" si="6"/>
        <v>225581.85</v>
      </c>
      <c r="G52" s="16"/>
      <c r="H52" s="17">
        <f t="shared" si="11"/>
        <v>1183.4204407786276</v>
      </c>
      <c r="I52" s="17">
        <f t="shared" si="12"/>
        <v>753.49769375</v>
      </c>
      <c r="J52" s="24">
        <v>300</v>
      </c>
      <c r="K52" s="23">
        <f t="shared" si="4"/>
        <v>729.9227470286276</v>
      </c>
      <c r="L52" s="23">
        <f t="shared" si="7"/>
        <v>212022.37</v>
      </c>
    </row>
    <row r="53" spans="1:12" ht="12">
      <c r="A53" s="12">
        <v>43</v>
      </c>
      <c r="B53" s="18">
        <f t="shared" si="8"/>
        <v>43586</v>
      </c>
      <c r="C53" s="17">
        <f t="shared" si="9"/>
        <v>1183.4204407786276</v>
      </c>
      <c r="D53" s="17">
        <f t="shared" si="10"/>
        <v>798.9357187500001</v>
      </c>
      <c r="E53" s="17">
        <f t="shared" si="5"/>
        <v>384.4847220286275</v>
      </c>
      <c r="F53" s="17">
        <f t="shared" si="6"/>
        <v>225197.37</v>
      </c>
      <c r="G53" s="16"/>
      <c r="H53" s="17">
        <f t="shared" si="11"/>
        <v>1183.4204407786276</v>
      </c>
      <c r="I53" s="17">
        <f t="shared" si="12"/>
        <v>750.9125604166667</v>
      </c>
      <c r="J53" s="24">
        <v>300</v>
      </c>
      <c r="K53" s="23">
        <f t="shared" si="4"/>
        <v>732.5078803619609</v>
      </c>
      <c r="L53" s="23">
        <f t="shared" si="7"/>
        <v>211289.86</v>
      </c>
    </row>
    <row r="54" spans="1:12" ht="12">
      <c r="A54" s="12">
        <v>44</v>
      </c>
      <c r="B54" s="18">
        <f t="shared" si="8"/>
        <v>43617</v>
      </c>
      <c r="C54" s="17">
        <f t="shared" si="9"/>
        <v>1183.4204407786276</v>
      </c>
      <c r="D54" s="17">
        <f t="shared" si="10"/>
        <v>797.57401875</v>
      </c>
      <c r="E54" s="17">
        <f t="shared" si="5"/>
        <v>385.84642202862756</v>
      </c>
      <c r="F54" s="17">
        <f t="shared" si="6"/>
        <v>224811.52</v>
      </c>
      <c r="G54" s="16"/>
      <c r="H54" s="17">
        <f t="shared" si="11"/>
        <v>1183.4204407786276</v>
      </c>
      <c r="I54" s="17">
        <f t="shared" si="12"/>
        <v>748.3182541666666</v>
      </c>
      <c r="J54" s="24">
        <v>300</v>
      </c>
      <c r="K54" s="23">
        <f t="shared" si="4"/>
        <v>735.102186611961</v>
      </c>
      <c r="L54" s="23">
        <f t="shared" si="7"/>
        <v>210554.76</v>
      </c>
    </row>
    <row r="55" spans="1:12" ht="12">
      <c r="A55" s="12">
        <v>45</v>
      </c>
      <c r="B55" s="18">
        <f t="shared" si="8"/>
        <v>43647</v>
      </c>
      <c r="C55" s="17">
        <f t="shared" si="9"/>
        <v>1183.4204407786276</v>
      </c>
      <c r="D55" s="17">
        <f t="shared" si="10"/>
        <v>796.2074666666667</v>
      </c>
      <c r="E55" s="17">
        <f t="shared" si="5"/>
        <v>387.2129741119609</v>
      </c>
      <c r="F55" s="17">
        <f t="shared" si="6"/>
        <v>224424.31</v>
      </c>
      <c r="G55" s="16"/>
      <c r="H55" s="17">
        <f t="shared" si="11"/>
        <v>1183.4204407786276</v>
      </c>
      <c r="I55" s="17">
        <f t="shared" si="12"/>
        <v>745.714775</v>
      </c>
      <c r="J55" s="24">
        <v>300</v>
      </c>
      <c r="K55" s="23">
        <f t="shared" si="4"/>
        <v>737.7056657786276</v>
      </c>
      <c r="L55" s="23">
        <f t="shared" si="7"/>
        <v>209817.05</v>
      </c>
    </row>
    <row r="56" spans="1:12" ht="12">
      <c r="A56" s="12">
        <v>46</v>
      </c>
      <c r="B56" s="18">
        <f t="shared" si="8"/>
        <v>43678</v>
      </c>
      <c r="C56" s="17">
        <f t="shared" si="9"/>
        <v>1183.4204407786276</v>
      </c>
      <c r="D56" s="17">
        <f t="shared" si="10"/>
        <v>794.8360979166667</v>
      </c>
      <c r="E56" s="17">
        <f t="shared" si="5"/>
        <v>388.58434286196086</v>
      </c>
      <c r="F56" s="17">
        <f t="shared" si="6"/>
        <v>224035.73</v>
      </c>
      <c r="G56" s="16"/>
      <c r="H56" s="17">
        <f t="shared" si="11"/>
        <v>1183.4204407786276</v>
      </c>
      <c r="I56" s="17">
        <f t="shared" si="12"/>
        <v>743.1020520833333</v>
      </c>
      <c r="J56" s="24">
        <v>300</v>
      </c>
      <c r="K56" s="23">
        <f t="shared" si="4"/>
        <v>740.3183886952943</v>
      </c>
      <c r="L56" s="23">
        <f t="shared" si="7"/>
        <v>209076.73</v>
      </c>
    </row>
    <row r="57" spans="1:12" ht="12">
      <c r="A57" s="12">
        <v>47</v>
      </c>
      <c r="B57" s="18">
        <f t="shared" si="8"/>
        <v>43709</v>
      </c>
      <c r="C57" s="17">
        <f t="shared" si="9"/>
        <v>1183.4204407786276</v>
      </c>
      <c r="D57" s="17">
        <f t="shared" si="10"/>
        <v>793.4598770833335</v>
      </c>
      <c r="E57" s="17">
        <f t="shared" si="5"/>
        <v>389.9605636952941</v>
      </c>
      <c r="F57" s="17">
        <f t="shared" si="6"/>
        <v>223645.77</v>
      </c>
      <c r="G57" s="16"/>
      <c r="H57" s="17">
        <f t="shared" si="11"/>
        <v>1183.4204407786276</v>
      </c>
      <c r="I57" s="17">
        <f t="shared" si="12"/>
        <v>740.4800854166667</v>
      </c>
      <c r="J57" s="24">
        <v>300</v>
      </c>
      <c r="K57" s="23">
        <f t="shared" si="4"/>
        <v>742.9403553619609</v>
      </c>
      <c r="L57" s="23">
        <f t="shared" si="7"/>
        <v>208333.79</v>
      </c>
    </row>
    <row r="58" spans="1:12" ht="12">
      <c r="A58" s="12">
        <v>48</v>
      </c>
      <c r="B58" s="18">
        <f t="shared" si="8"/>
        <v>43739</v>
      </c>
      <c r="C58" s="17">
        <f t="shared" si="9"/>
        <v>1183.4204407786276</v>
      </c>
      <c r="D58" s="17">
        <f t="shared" si="10"/>
        <v>792.07876875</v>
      </c>
      <c r="E58" s="17">
        <f t="shared" si="5"/>
        <v>391.3416720286276</v>
      </c>
      <c r="F58" s="17">
        <f t="shared" si="6"/>
        <v>223254.43</v>
      </c>
      <c r="G58" s="16"/>
      <c r="H58" s="17">
        <f t="shared" si="11"/>
        <v>1183.4204407786276</v>
      </c>
      <c r="I58" s="17">
        <f t="shared" si="12"/>
        <v>737.8488395833334</v>
      </c>
      <c r="J58" s="24">
        <v>300</v>
      </c>
      <c r="K58" s="23">
        <f t="shared" si="4"/>
        <v>745.5716011952942</v>
      </c>
      <c r="L58" s="23">
        <f t="shared" si="7"/>
        <v>207588.22</v>
      </c>
    </row>
    <row r="59" spans="1:12" ht="12">
      <c r="A59" s="12">
        <v>49</v>
      </c>
      <c r="B59" s="18">
        <f t="shared" si="8"/>
        <v>43770</v>
      </c>
      <c r="C59" s="17">
        <f t="shared" si="9"/>
        <v>1183.4204407786276</v>
      </c>
      <c r="D59" s="17">
        <f t="shared" si="10"/>
        <v>790.6927729166667</v>
      </c>
      <c r="E59" s="17">
        <f t="shared" si="5"/>
        <v>392.72766786196087</v>
      </c>
      <c r="F59" s="17">
        <f t="shared" si="6"/>
        <v>222861.7</v>
      </c>
      <c r="G59" s="16"/>
      <c r="H59" s="17">
        <f t="shared" si="11"/>
        <v>1183.4204407786276</v>
      </c>
      <c r="I59" s="17">
        <f t="shared" si="12"/>
        <v>735.2082791666667</v>
      </c>
      <c r="J59" s="24">
        <v>300</v>
      </c>
      <c r="K59" s="23">
        <f t="shared" si="4"/>
        <v>748.2121616119609</v>
      </c>
      <c r="L59" s="23">
        <f t="shared" si="7"/>
        <v>206840.01</v>
      </c>
    </row>
    <row r="60" spans="1:12" ht="12">
      <c r="A60" s="12">
        <v>50</v>
      </c>
      <c r="B60" s="18">
        <f t="shared" si="8"/>
        <v>43800</v>
      </c>
      <c r="C60" s="17">
        <f t="shared" si="9"/>
        <v>1183.4204407786276</v>
      </c>
      <c r="D60" s="17">
        <f t="shared" si="10"/>
        <v>789.3018541666668</v>
      </c>
      <c r="E60" s="17">
        <f t="shared" si="5"/>
        <v>394.11858661196084</v>
      </c>
      <c r="F60" s="17">
        <f t="shared" si="6"/>
        <v>222467.58</v>
      </c>
      <c r="G60" s="16"/>
      <c r="H60" s="17">
        <f t="shared" si="11"/>
        <v>1183.4204407786276</v>
      </c>
      <c r="I60" s="17">
        <f t="shared" si="12"/>
        <v>732.5583687500001</v>
      </c>
      <c r="J60" s="24">
        <v>300</v>
      </c>
      <c r="K60" s="23">
        <f t="shared" si="4"/>
        <v>750.8620720286275</v>
      </c>
      <c r="L60" s="23">
        <f t="shared" si="7"/>
        <v>206089.15</v>
      </c>
    </row>
    <row r="61" spans="1:12" ht="12">
      <c r="A61" s="12">
        <v>51</v>
      </c>
      <c r="B61" s="18">
        <f t="shared" si="8"/>
        <v>43831</v>
      </c>
      <c r="C61" s="17">
        <f t="shared" si="9"/>
        <v>1183.4204407786276</v>
      </c>
      <c r="D61" s="17">
        <f t="shared" si="10"/>
        <v>787.9060125</v>
      </c>
      <c r="E61" s="17">
        <f t="shared" si="5"/>
        <v>395.51442827862763</v>
      </c>
      <c r="F61" s="17">
        <f t="shared" si="6"/>
        <v>222072.07</v>
      </c>
      <c r="G61" s="16"/>
      <c r="H61" s="17">
        <f t="shared" si="11"/>
        <v>1183.4204407786276</v>
      </c>
      <c r="I61" s="17">
        <f t="shared" si="12"/>
        <v>729.8990729166667</v>
      </c>
      <c r="J61" s="24">
        <v>300</v>
      </c>
      <c r="K61" s="23">
        <f t="shared" si="4"/>
        <v>753.5213678619609</v>
      </c>
      <c r="L61" s="23">
        <f t="shared" si="7"/>
        <v>205335.63</v>
      </c>
    </row>
    <row r="62" spans="1:12" ht="12">
      <c r="A62" s="12">
        <v>52</v>
      </c>
      <c r="B62" s="18">
        <f t="shared" si="8"/>
        <v>43862</v>
      </c>
      <c r="C62" s="17">
        <f t="shared" si="9"/>
        <v>1183.4204407786276</v>
      </c>
      <c r="D62" s="17">
        <f t="shared" si="10"/>
        <v>786.5052479166668</v>
      </c>
      <c r="E62" s="17">
        <f t="shared" si="5"/>
        <v>396.9151928619608</v>
      </c>
      <c r="F62" s="17">
        <f t="shared" si="6"/>
        <v>221675.15</v>
      </c>
      <c r="G62" s="16"/>
      <c r="H62" s="17">
        <f t="shared" si="11"/>
        <v>1183.4204407786276</v>
      </c>
      <c r="I62" s="17">
        <f t="shared" si="12"/>
        <v>727.2303562500001</v>
      </c>
      <c r="J62" s="24">
        <v>300</v>
      </c>
      <c r="K62" s="23">
        <f t="shared" si="4"/>
        <v>756.1900845286275</v>
      </c>
      <c r="L62" s="23">
        <f t="shared" si="7"/>
        <v>204579.44</v>
      </c>
    </row>
    <row r="63" spans="1:12" ht="12">
      <c r="A63" s="12">
        <v>53</v>
      </c>
      <c r="B63" s="18">
        <f t="shared" si="8"/>
        <v>43891</v>
      </c>
      <c r="C63" s="17">
        <f t="shared" si="9"/>
        <v>1183.4204407786276</v>
      </c>
      <c r="D63" s="17">
        <f t="shared" si="10"/>
        <v>785.0994895833334</v>
      </c>
      <c r="E63" s="17">
        <f t="shared" si="5"/>
        <v>398.32095119529424</v>
      </c>
      <c r="F63" s="17">
        <f t="shared" si="6"/>
        <v>221276.83</v>
      </c>
      <c r="G63" s="16"/>
      <c r="H63" s="17">
        <f t="shared" si="11"/>
        <v>1183.4204407786276</v>
      </c>
      <c r="I63" s="17">
        <f t="shared" si="12"/>
        <v>724.5521833333333</v>
      </c>
      <c r="J63" s="24">
        <v>300</v>
      </c>
      <c r="K63" s="23">
        <f t="shared" si="4"/>
        <v>758.8682574452943</v>
      </c>
      <c r="L63" s="23">
        <f t="shared" si="7"/>
        <v>203820.57</v>
      </c>
    </row>
    <row r="64" spans="1:12" ht="12">
      <c r="A64" s="12">
        <v>54</v>
      </c>
      <c r="B64" s="18">
        <f t="shared" si="8"/>
        <v>43922</v>
      </c>
      <c r="C64" s="17">
        <f t="shared" si="9"/>
        <v>1183.4204407786276</v>
      </c>
      <c r="D64" s="17">
        <f t="shared" si="10"/>
        <v>783.6887729166667</v>
      </c>
      <c r="E64" s="17">
        <f t="shared" si="5"/>
        <v>399.7316678619609</v>
      </c>
      <c r="F64" s="17">
        <f t="shared" si="6"/>
        <v>220877.1</v>
      </c>
      <c r="G64" s="16"/>
      <c r="H64" s="17">
        <f t="shared" si="11"/>
        <v>1183.4204407786276</v>
      </c>
      <c r="I64" s="17">
        <f t="shared" si="12"/>
        <v>721.8645187500001</v>
      </c>
      <c r="J64" s="24">
        <v>300</v>
      </c>
      <c r="K64" s="23">
        <f t="shared" si="4"/>
        <v>761.5559220286275</v>
      </c>
      <c r="L64" s="23">
        <f t="shared" si="7"/>
        <v>203059.01</v>
      </c>
    </row>
    <row r="65" spans="1:12" ht="12">
      <c r="A65" s="12">
        <v>55</v>
      </c>
      <c r="B65" s="18">
        <f t="shared" si="8"/>
        <v>43952</v>
      </c>
      <c r="C65" s="17">
        <f t="shared" si="9"/>
        <v>1183.4204407786276</v>
      </c>
      <c r="D65" s="17">
        <f t="shared" si="10"/>
        <v>782.2730625</v>
      </c>
      <c r="E65" s="17">
        <f t="shared" si="5"/>
        <v>401.14737827862757</v>
      </c>
      <c r="F65" s="17">
        <f t="shared" si="6"/>
        <v>220475.95</v>
      </c>
      <c r="G65" s="16"/>
      <c r="H65" s="17">
        <f t="shared" si="11"/>
        <v>1183.4204407786276</v>
      </c>
      <c r="I65" s="17">
        <f t="shared" si="12"/>
        <v>719.1673270833334</v>
      </c>
      <c r="J65" s="24">
        <v>300</v>
      </c>
      <c r="K65" s="23">
        <f t="shared" si="4"/>
        <v>764.2531136952942</v>
      </c>
      <c r="L65" s="23">
        <f t="shared" si="7"/>
        <v>202294.76</v>
      </c>
    </row>
    <row r="66" spans="1:12" ht="12">
      <c r="A66" s="12">
        <v>56</v>
      </c>
      <c r="B66" s="18">
        <f t="shared" si="8"/>
        <v>43983</v>
      </c>
      <c r="C66" s="17">
        <f t="shared" si="9"/>
        <v>1183.4204407786276</v>
      </c>
      <c r="D66" s="17">
        <f t="shared" si="10"/>
        <v>780.8523229166667</v>
      </c>
      <c r="E66" s="17">
        <f t="shared" si="5"/>
        <v>402.5681178619609</v>
      </c>
      <c r="F66" s="17">
        <f t="shared" si="6"/>
        <v>220073.38</v>
      </c>
      <c r="G66" s="16"/>
      <c r="H66" s="17">
        <f t="shared" si="11"/>
        <v>1183.4204407786276</v>
      </c>
      <c r="I66" s="17">
        <f t="shared" si="12"/>
        <v>716.4606083333334</v>
      </c>
      <c r="J66" s="24">
        <v>300</v>
      </c>
      <c r="K66" s="23">
        <f t="shared" si="4"/>
        <v>766.9598324452942</v>
      </c>
      <c r="L66" s="23">
        <f t="shared" si="7"/>
        <v>201527.8</v>
      </c>
    </row>
    <row r="67" spans="1:12" ht="12">
      <c r="A67" s="12">
        <v>57</v>
      </c>
      <c r="B67" s="18">
        <f t="shared" si="8"/>
        <v>44013</v>
      </c>
      <c r="C67" s="17">
        <f t="shared" si="9"/>
        <v>1183.4204407786276</v>
      </c>
      <c r="D67" s="17">
        <f t="shared" si="10"/>
        <v>779.4265541666667</v>
      </c>
      <c r="E67" s="17">
        <f t="shared" si="5"/>
        <v>403.9938866119609</v>
      </c>
      <c r="F67" s="17">
        <f t="shared" si="6"/>
        <v>219669.39</v>
      </c>
      <c r="G67" s="16"/>
      <c r="H67" s="17">
        <f t="shared" si="11"/>
        <v>1183.4204407786276</v>
      </c>
      <c r="I67" s="17">
        <f t="shared" si="12"/>
        <v>713.7442916666666</v>
      </c>
      <c r="J67" s="24">
        <v>300</v>
      </c>
      <c r="K67" s="23">
        <f t="shared" si="4"/>
        <v>769.676149111961</v>
      </c>
      <c r="L67" s="23">
        <f t="shared" si="7"/>
        <v>200758.12</v>
      </c>
    </row>
    <row r="68" spans="1:12" ht="12">
      <c r="A68" s="12">
        <v>58</v>
      </c>
      <c r="B68" s="18">
        <f t="shared" si="8"/>
        <v>44044</v>
      </c>
      <c r="C68" s="17">
        <f t="shared" si="9"/>
        <v>1183.4204407786276</v>
      </c>
      <c r="D68" s="17">
        <f t="shared" si="10"/>
        <v>777.9957562500001</v>
      </c>
      <c r="E68" s="17">
        <f t="shared" si="5"/>
        <v>405.4246845286275</v>
      </c>
      <c r="F68" s="17">
        <f t="shared" si="6"/>
        <v>219263.97</v>
      </c>
      <c r="G68" s="16"/>
      <c r="H68" s="17">
        <f t="shared" si="11"/>
        <v>1183.4204407786276</v>
      </c>
      <c r="I68" s="17">
        <f t="shared" si="12"/>
        <v>711.0183416666667</v>
      </c>
      <c r="J68" s="24">
        <v>300</v>
      </c>
      <c r="K68" s="23">
        <f t="shared" si="4"/>
        <v>772.4020991119609</v>
      </c>
      <c r="L68" s="23">
        <f t="shared" si="7"/>
        <v>199985.72</v>
      </c>
    </row>
    <row r="69" spans="1:12" ht="12">
      <c r="A69" s="12">
        <v>59</v>
      </c>
      <c r="B69" s="18">
        <f t="shared" si="8"/>
        <v>44075</v>
      </c>
      <c r="C69" s="17">
        <f t="shared" si="9"/>
        <v>1183.4204407786276</v>
      </c>
      <c r="D69" s="17">
        <f t="shared" si="10"/>
        <v>776.55989375</v>
      </c>
      <c r="E69" s="17">
        <f t="shared" si="5"/>
        <v>406.8605470286276</v>
      </c>
      <c r="F69" s="17">
        <f t="shared" si="6"/>
        <v>218857.11</v>
      </c>
      <c r="G69" s="16"/>
      <c r="H69" s="17">
        <f t="shared" si="11"/>
        <v>1183.4204407786276</v>
      </c>
      <c r="I69" s="17">
        <f t="shared" si="12"/>
        <v>708.2827583333334</v>
      </c>
      <c r="J69" s="24">
        <v>300</v>
      </c>
      <c r="K69" s="23">
        <f t="shared" si="4"/>
        <v>775.1376824452942</v>
      </c>
      <c r="L69" s="23">
        <f t="shared" si="7"/>
        <v>199210.58</v>
      </c>
    </row>
    <row r="70" spans="1:12" ht="12">
      <c r="A70" s="12">
        <v>60</v>
      </c>
      <c r="B70" s="18">
        <f t="shared" si="8"/>
        <v>44105</v>
      </c>
      <c r="C70" s="17">
        <f t="shared" si="9"/>
        <v>1183.4204407786276</v>
      </c>
      <c r="D70" s="17">
        <f t="shared" si="10"/>
        <v>775.1189312500001</v>
      </c>
      <c r="E70" s="17">
        <f t="shared" si="5"/>
        <v>408.30150952862755</v>
      </c>
      <c r="F70" s="17">
        <f t="shared" si="6"/>
        <v>218448.81</v>
      </c>
      <c r="G70" s="16"/>
      <c r="H70" s="17">
        <f t="shared" si="11"/>
        <v>1183.4204407786276</v>
      </c>
      <c r="I70" s="17">
        <f t="shared" si="12"/>
        <v>705.5374708333334</v>
      </c>
      <c r="J70" s="24">
        <v>300</v>
      </c>
      <c r="K70" s="23">
        <f t="shared" si="4"/>
        <v>777.8829699452942</v>
      </c>
      <c r="L70" s="23">
        <f t="shared" si="7"/>
        <v>198432.7</v>
      </c>
    </row>
    <row r="71" spans="1:12" ht="12">
      <c r="A71" s="12">
        <v>61</v>
      </c>
      <c r="B71" s="18">
        <f t="shared" si="8"/>
        <v>44136</v>
      </c>
      <c r="C71" s="17">
        <f t="shared" si="9"/>
        <v>1183.4204407786276</v>
      </c>
      <c r="D71" s="17">
        <f t="shared" si="10"/>
        <v>773.67286875</v>
      </c>
      <c r="E71" s="17">
        <f t="shared" si="5"/>
        <v>409.7475720286276</v>
      </c>
      <c r="F71" s="17">
        <f t="shared" si="6"/>
        <v>218039.06</v>
      </c>
      <c r="G71" s="16"/>
      <c r="H71" s="17">
        <f t="shared" si="11"/>
        <v>1183.4204407786276</v>
      </c>
      <c r="I71" s="17">
        <f t="shared" si="12"/>
        <v>702.7824791666668</v>
      </c>
      <c r="J71" s="24">
        <v>300</v>
      </c>
      <c r="K71" s="23">
        <f t="shared" si="4"/>
        <v>780.6379616119608</v>
      </c>
      <c r="L71" s="23">
        <f t="shared" si="7"/>
        <v>197652.06</v>
      </c>
    </row>
    <row r="72" spans="1:12" ht="12">
      <c r="A72" s="12">
        <v>62</v>
      </c>
      <c r="B72" s="18">
        <f t="shared" si="8"/>
        <v>44166</v>
      </c>
      <c r="C72" s="17">
        <f t="shared" si="9"/>
        <v>1183.4204407786276</v>
      </c>
      <c r="D72" s="17">
        <f t="shared" si="10"/>
        <v>772.2216708333334</v>
      </c>
      <c r="E72" s="17">
        <f t="shared" si="5"/>
        <v>411.1987699452942</v>
      </c>
      <c r="F72" s="17">
        <f t="shared" si="6"/>
        <v>217627.86</v>
      </c>
      <c r="G72" s="16"/>
      <c r="H72" s="17">
        <f t="shared" si="11"/>
        <v>1183.4204407786276</v>
      </c>
      <c r="I72" s="17">
        <f t="shared" si="12"/>
        <v>700.0177125</v>
      </c>
      <c r="J72" s="24">
        <v>300</v>
      </c>
      <c r="K72" s="23">
        <f t="shared" si="4"/>
        <v>783.4027282786276</v>
      </c>
      <c r="L72" s="23">
        <f t="shared" si="7"/>
        <v>196868.66</v>
      </c>
    </row>
    <row r="73" spans="1:12" ht="12">
      <c r="A73" s="12">
        <v>63</v>
      </c>
      <c r="B73" s="18">
        <f t="shared" si="8"/>
        <v>44197</v>
      </c>
      <c r="C73" s="17">
        <f t="shared" si="9"/>
        <v>1183.4204407786276</v>
      </c>
      <c r="D73" s="17">
        <f t="shared" si="10"/>
        <v>770.7653375</v>
      </c>
      <c r="E73" s="17">
        <f t="shared" si="5"/>
        <v>412.6551032786276</v>
      </c>
      <c r="F73" s="17">
        <f t="shared" si="6"/>
        <v>217215.2</v>
      </c>
      <c r="G73" s="16"/>
      <c r="H73" s="17">
        <f t="shared" si="11"/>
        <v>1183.4204407786276</v>
      </c>
      <c r="I73" s="17">
        <f t="shared" si="12"/>
        <v>697.2431708333334</v>
      </c>
      <c r="J73" s="24">
        <v>300</v>
      </c>
      <c r="K73" s="23">
        <f t="shared" si="4"/>
        <v>786.1772699452943</v>
      </c>
      <c r="L73" s="23">
        <f t="shared" si="7"/>
        <v>196082.48</v>
      </c>
    </row>
    <row r="74" spans="1:12" ht="12">
      <c r="A74" s="12">
        <v>64</v>
      </c>
      <c r="B74" s="18">
        <f t="shared" si="8"/>
        <v>44228</v>
      </c>
      <c r="C74" s="17">
        <f t="shared" si="9"/>
        <v>1183.4204407786276</v>
      </c>
      <c r="D74" s="17">
        <f t="shared" si="10"/>
        <v>769.3038333333334</v>
      </c>
      <c r="E74" s="17">
        <f t="shared" si="5"/>
        <v>414.1166074452942</v>
      </c>
      <c r="F74" s="17">
        <f t="shared" si="6"/>
        <v>216801.08</v>
      </c>
      <c r="G74" s="16"/>
      <c r="H74" s="17">
        <f t="shared" si="11"/>
        <v>1183.4204407786276</v>
      </c>
      <c r="I74" s="17">
        <f t="shared" si="12"/>
        <v>694.4587833333334</v>
      </c>
      <c r="J74" s="24">
        <v>300</v>
      </c>
      <c r="K74" s="23">
        <f t="shared" si="4"/>
        <v>788.9616574452942</v>
      </c>
      <c r="L74" s="23">
        <f t="shared" si="7"/>
        <v>195293.52</v>
      </c>
    </row>
    <row r="75" spans="1:12" ht="12">
      <c r="A75" s="12">
        <v>65</v>
      </c>
      <c r="B75" s="18">
        <f t="shared" si="8"/>
        <v>44256</v>
      </c>
      <c r="C75" s="17">
        <f aca="true" t="shared" si="13" ref="C75:C106">IF(F74&gt;0,-PMT($C$4/12,$C$3*12,$C$5,0,0),0)</f>
        <v>1183.4204407786276</v>
      </c>
      <c r="D75" s="17">
        <f aca="true" t="shared" si="14" ref="D75:D106">IF(F74&gt;0,F74*($C$4/12),0)</f>
        <v>767.8371583333334</v>
      </c>
      <c r="E75" s="17">
        <f t="shared" si="5"/>
        <v>415.58328244529423</v>
      </c>
      <c r="F75" s="17">
        <f t="shared" si="6"/>
        <v>216385.5</v>
      </c>
      <c r="G75" s="16"/>
      <c r="H75" s="17">
        <f aca="true" t="shared" si="15" ref="H75:H106">IF(L74&gt;0,MIN(-PMT($C$4/12,$C$3*12,$C$5,0,0),L74+I75),0)</f>
        <v>1183.4204407786276</v>
      </c>
      <c r="I75" s="17">
        <f aca="true" t="shared" si="16" ref="I75:I106">IF(L74&gt;0,L74*($C$4/12),0)</f>
        <v>691.66455</v>
      </c>
      <c r="J75" s="24">
        <v>300</v>
      </c>
      <c r="K75" s="23">
        <f aca="true" t="shared" si="17" ref="K75:K138">IF(H75=0,0,MIN(L74,H75-I75+J75))</f>
        <v>791.7558907786276</v>
      </c>
      <c r="L75" s="23">
        <f t="shared" si="7"/>
        <v>194501.76</v>
      </c>
    </row>
    <row r="76" spans="1:12" ht="12">
      <c r="A76" s="12">
        <v>66</v>
      </c>
      <c r="B76" s="18">
        <f t="shared" si="8"/>
        <v>44287</v>
      </c>
      <c r="C76" s="17">
        <f t="shared" si="13"/>
        <v>1183.4204407786276</v>
      </c>
      <c r="D76" s="17">
        <f t="shared" si="14"/>
        <v>766.3653125000001</v>
      </c>
      <c r="E76" s="17">
        <f aca="true" t="shared" si="18" ref="E76:E139">C76-D76</f>
        <v>417.05512827862754</v>
      </c>
      <c r="F76" s="17">
        <f aca="true" t="shared" si="19" ref="F76:F139">ROUND(IF(F75-E76&gt;0,F75-E76,0),2)</f>
        <v>215968.44</v>
      </c>
      <c r="G76" s="16"/>
      <c r="H76" s="17">
        <f t="shared" si="15"/>
        <v>1183.4204407786276</v>
      </c>
      <c r="I76" s="17">
        <f t="shared" si="16"/>
        <v>688.8604</v>
      </c>
      <c r="J76" s="24">
        <v>300</v>
      </c>
      <c r="K76" s="23">
        <f t="shared" si="17"/>
        <v>794.5600407786276</v>
      </c>
      <c r="L76" s="23">
        <f aca="true" t="shared" si="20" ref="L76:L139">ROUND(IF(L75-K76&gt;0,L75-K76,0),2)</f>
        <v>193707.2</v>
      </c>
    </row>
    <row r="77" spans="1:12" ht="12">
      <c r="A77" s="12">
        <v>67</v>
      </c>
      <c r="B77" s="18">
        <f aca="true" t="shared" si="21" ref="B77:B140">EDATE(B76,1)</f>
        <v>44317</v>
      </c>
      <c r="C77" s="17">
        <f t="shared" si="13"/>
        <v>1183.4204407786276</v>
      </c>
      <c r="D77" s="17">
        <f t="shared" si="14"/>
        <v>764.888225</v>
      </c>
      <c r="E77" s="17">
        <f t="shared" si="18"/>
        <v>418.5322157786276</v>
      </c>
      <c r="F77" s="17">
        <f t="shared" si="19"/>
        <v>215549.91</v>
      </c>
      <c r="G77" s="16"/>
      <c r="H77" s="17">
        <f t="shared" si="15"/>
        <v>1183.4204407786276</v>
      </c>
      <c r="I77" s="17">
        <f t="shared" si="16"/>
        <v>686.0463333333335</v>
      </c>
      <c r="J77" s="24">
        <v>300</v>
      </c>
      <c r="K77" s="23">
        <f t="shared" si="17"/>
        <v>797.3741074452942</v>
      </c>
      <c r="L77" s="23">
        <f t="shared" si="20"/>
        <v>192909.83</v>
      </c>
    </row>
    <row r="78" spans="1:12" ht="12">
      <c r="A78" s="12">
        <v>68</v>
      </c>
      <c r="B78" s="18">
        <f t="shared" si="21"/>
        <v>44348</v>
      </c>
      <c r="C78" s="17">
        <f t="shared" si="13"/>
        <v>1183.4204407786276</v>
      </c>
      <c r="D78" s="17">
        <f t="shared" si="14"/>
        <v>763.4059312500001</v>
      </c>
      <c r="E78" s="17">
        <f t="shared" si="18"/>
        <v>420.0145095286275</v>
      </c>
      <c r="F78" s="17">
        <f t="shared" si="19"/>
        <v>215129.9</v>
      </c>
      <c r="G78" s="16"/>
      <c r="H78" s="17">
        <f t="shared" si="15"/>
        <v>1183.4204407786276</v>
      </c>
      <c r="I78" s="17">
        <f t="shared" si="16"/>
        <v>683.2223145833333</v>
      </c>
      <c r="J78" s="24">
        <v>300</v>
      </c>
      <c r="K78" s="23">
        <f t="shared" si="17"/>
        <v>800.1981261952943</v>
      </c>
      <c r="L78" s="23">
        <f t="shared" si="20"/>
        <v>192109.63</v>
      </c>
    </row>
    <row r="79" spans="1:12" ht="12">
      <c r="A79" s="12">
        <v>69</v>
      </c>
      <c r="B79" s="18">
        <f t="shared" si="21"/>
        <v>44378</v>
      </c>
      <c r="C79" s="17">
        <f t="shared" si="13"/>
        <v>1183.4204407786276</v>
      </c>
      <c r="D79" s="17">
        <f t="shared" si="14"/>
        <v>761.9183958333334</v>
      </c>
      <c r="E79" s="17">
        <f t="shared" si="18"/>
        <v>421.5020449452942</v>
      </c>
      <c r="F79" s="17">
        <f t="shared" si="19"/>
        <v>214708.4</v>
      </c>
      <c r="G79" s="16"/>
      <c r="H79" s="17">
        <f t="shared" si="15"/>
        <v>1183.4204407786276</v>
      </c>
      <c r="I79" s="17">
        <f t="shared" si="16"/>
        <v>680.3882729166668</v>
      </c>
      <c r="J79" s="24">
        <v>300</v>
      </c>
      <c r="K79" s="23">
        <f t="shared" si="17"/>
        <v>803.0321678619608</v>
      </c>
      <c r="L79" s="23">
        <f t="shared" si="20"/>
        <v>191306.6</v>
      </c>
    </row>
    <row r="80" spans="1:12" ht="12">
      <c r="A80" s="12">
        <v>70</v>
      </c>
      <c r="B80" s="18">
        <f t="shared" si="21"/>
        <v>44409</v>
      </c>
      <c r="C80" s="17">
        <f t="shared" si="13"/>
        <v>1183.4204407786276</v>
      </c>
      <c r="D80" s="17">
        <f t="shared" si="14"/>
        <v>760.4255833333334</v>
      </c>
      <c r="E80" s="17">
        <f t="shared" si="18"/>
        <v>422.9948574452942</v>
      </c>
      <c r="F80" s="17">
        <f t="shared" si="19"/>
        <v>214285.41</v>
      </c>
      <c r="G80" s="16"/>
      <c r="H80" s="17">
        <f t="shared" si="15"/>
        <v>1183.4204407786276</v>
      </c>
      <c r="I80" s="17">
        <f t="shared" si="16"/>
        <v>677.5442083333334</v>
      </c>
      <c r="J80" s="24">
        <v>300</v>
      </c>
      <c r="K80" s="23">
        <f t="shared" si="17"/>
        <v>805.8762324452942</v>
      </c>
      <c r="L80" s="23">
        <f t="shared" si="20"/>
        <v>190500.72</v>
      </c>
    </row>
    <row r="81" spans="1:12" ht="12">
      <c r="A81" s="12">
        <v>71</v>
      </c>
      <c r="B81" s="18">
        <f t="shared" si="21"/>
        <v>44440</v>
      </c>
      <c r="C81" s="17">
        <f t="shared" si="13"/>
        <v>1183.4204407786276</v>
      </c>
      <c r="D81" s="17">
        <f t="shared" si="14"/>
        <v>758.92749375</v>
      </c>
      <c r="E81" s="17">
        <f t="shared" si="18"/>
        <v>424.49294702862755</v>
      </c>
      <c r="F81" s="17">
        <f t="shared" si="19"/>
        <v>213860.92</v>
      </c>
      <c r="G81" s="16"/>
      <c r="H81" s="17">
        <f t="shared" si="15"/>
        <v>1183.4204407786276</v>
      </c>
      <c r="I81" s="17">
        <f t="shared" si="16"/>
        <v>674.69005</v>
      </c>
      <c r="J81" s="24">
        <v>300</v>
      </c>
      <c r="K81" s="23">
        <f t="shared" si="17"/>
        <v>808.7303907786276</v>
      </c>
      <c r="L81" s="23">
        <f t="shared" si="20"/>
        <v>189691.99</v>
      </c>
    </row>
    <row r="82" spans="1:12" ht="12">
      <c r="A82" s="12">
        <v>72</v>
      </c>
      <c r="B82" s="18">
        <f t="shared" si="21"/>
        <v>44470</v>
      </c>
      <c r="C82" s="17">
        <f t="shared" si="13"/>
        <v>1183.4204407786276</v>
      </c>
      <c r="D82" s="17">
        <f t="shared" si="14"/>
        <v>757.4240916666668</v>
      </c>
      <c r="E82" s="17">
        <f t="shared" si="18"/>
        <v>425.99634911196085</v>
      </c>
      <c r="F82" s="17">
        <f t="shared" si="19"/>
        <v>213434.92</v>
      </c>
      <c r="G82" s="16"/>
      <c r="H82" s="17">
        <f t="shared" si="15"/>
        <v>1183.4204407786276</v>
      </c>
      <c r="I82" s="17">
        <f t="shared" si="16"/>
        <v>671.8257979166667</v>
      </c>
      <c r="J82" s="24">
        <v>300</v>
      </c>
      <c r="K82" s="23">
        <f t="shared" si="17"/>
        <v>811.5946428619609</v>
      </c>
      <c r="L82" s="23">
        <f t="shared" si="20"/>
        <v>188880.4</v>
      </c>
    </row>
    <row r="83" spans="1:12" ht="12">
      <c r="A83" s="12">
        <v>73</v>
      </c>
      <c r="B83" s="18">
        <f t="shared" si="21"/>
        <v>44501</v>
      </c>
      <c r="C83" s="17">
        <f t="shared" si="13"/>
        <v>1183.4204407786276</v>
      </c>
      <c r="D83" s="17">
        <f t="shared" si="14"/>
        <v>755.9153416666668</v>
      </c>
      <c r="E83" s="17">
        <f t="shared" si="18"/>
        <v>427.5050991119608</v>
      </c>
      <c r="F83" s="17">
        <f t="shared" si="19"/>
        <v>213007.41</v>
      </c>
      <c r="G83" s="16"/>
      <c r="H83" s="17">
        <f t="shared" si="15"/>
        <v>1183.4204407786276</v>
      </c>
      <c r="I83" s="17">
        <f t="shared" si="16"/>
        <v>668.9514166666667</v>
      </c>
      <c r="J83" s="24">
        <v>300</v>
      </c>
      <c r="K83" s="23">
        <f t="shared" si="17"/>
        <v>814.469024111961</v>
      </c>
      <c r="L83" s="23">
        <f t="shared" si="20"/>
        <v>188065.93</v>
      </c>
    </row>
    <row r="84" spans="1:12" ht="12">
      <c r="A84" s="12">
        <v>74</v>
      </c>
      <c r="B84" s="18">
        <f t="shared" si="21"/>
        <v>44531</v>
      </c>
      <c r="C84" s="17">
        <f t="shared" si="13"/>
        <v>1183.4204407786276</v>
      </c>
      <c r="D84" s="17">
        <f t="shared" si="14"/>
        <v>754.40124375</v>
      </c>
      <c r="E84" s="17">
        <f t="shared" si="18"/>
        <v>429.01919702862756</v>
      </c>
      <c r="F84" s="17">
        <f t="shared" si="19"/>
        <v>212578.39</v>
      </c>
      <c r="G84" s="16"/>
      <c r="H84" s="17">
        <f t="shared" si="15"/>
        <v>1183.4204407786276</v>
      </c>
      <c r="I84" s="17">
        <f t="shared" si="16"/>
        <v>666.0668354166667</v>
      </c>
      <c r="J84" s="24">
        <v>300</v>
      </c>
      <c r="K84" s="23">
        <f t="shared" si="17"/>
        <v>817.353605361961</v>
      </c>
      <c r="L84" s="23">
        <f t="shared" si="20"/>
        <v>187248.58</v>
      </c>
    </row>
    <row r="85" spans="1:12" ht="12">
      <c r="A85" s="12">
        <v>75</v>
      </c>
      <c r="B85" s="18">
        <f t="shared" si="21"/>
        <v>44562</v>
      </c>
      <c r="C85" s="17">
        <f t="shared" si="13"/>
        <v>1183.4204407786276</v>
      </c>
      <c r="D85" s="17">
        <f t="shared" si="14"/>
        <v>752.8817979166668</v>
      </c>
      <c r="E85" s="17">
        <f t="shared" si="18"/>
        <v>430.53864286196085</v>
      </c>
      <c r="F85" s="17">
        <f t="shared" si="19"/>
        <v>212147.85</v>
      </c>
      <c r="G85" s="16"/>
      <c r="H85" s="17">
        <f t="shared" si="15"/>
        <v>1183.4204407786276</v>
      </c>
      <c r="I85" s="17">
        <f t="shared" si="16"/>
        <v>663.1720541666666</v>
      </c>
      <c r="J85" s="24">
        <v>300</v>
      </c>
      <c r="K85" s="23">
        <f t="shared" si="17"/>
        <v>820.248386611961</v>
      </c>
      <c r="L85" s="23">
        <f t="shared" si="20"/>
        <v>186428.33</v>
      </c>
    </row>
    <row r="86" spans="1:12" ht="12">
      <c r="A86" s="12">
        <v>76</v>
      </c>
      <c r="B86" s="18">
        <f t="shared" si="21"/>
        <v>44593</v>
      </c>
      <c r="C86" s="17">
        <f t="shared" si="13"/>
        <v>1183.4204407786276</v>
      </c>
      <c r="D86" s="17">
        <f t="shared" si="14"/>
        <v>751.3569687500001</v>
      </c>
      <c r="E86" s="17">
        <f t="shared" si="18"/>
        <v>432.06347202862753</v>
      </c>
      <c r="F86" s="17">
        <f t="shared" si="19"/>
        <v>211715.79</v>
      </c>
      <c r="G86" s="16"/>
      <c r="H86" s="17">
        <f t="shared" si="15"/>
        <v>1183.4204407786276</v>
      </c>
      <c r="I86" s="17">
        <f t="shared" si="16"/>
        <v>660.2670020833333</v>
      </c>
      <c r="J86" s="24">
        <v>300</v>
      </c>
      <c r="K86" s="23">
        <f t="shared" si="17"/>
        <v>823.1534386952943</v>
      </c>
      <c r="L86" s="23">
        <f t="shared" si="20"/>
        <v>185605.18</v>
      </c>
    </row>
    <row r="87" spans="1:12" ht="12">
      <c r="A87" s="12">
        <v>77</v>
      </c>
      <c r="B87" s="18">
        <f t="shared" si="21"/>
        <v>44621</v>
      </c>
      <c r="C87" s="17">
        <f t="shared" si="13"/>
        <v>1183.4204407786276</v>
      </c>
      <c r="D87" s="17">
        <f t="shared" si="14"/>
        <v>749.8267562500001</v>
      </c>
      <c r="E87" s="17">
        <f t="shared" si="18"/>
        <v>433.5936845286275</v>
      </c>
      <c r="F87" s="17">
        <f t="shared" si="19"/>
        <v>211282.2</v>
      </c>
      <c r="G87" s="16"/>
      <c r="H87" s="17">
        <f t="shared" si="15"/>
        <v>1183.4204407786276</v>
      </c>
      <c r="I87" s="17">
        <f t="shared" si="16"/>
        <v>657.3516791666667</v>
      </c>
      <c r="J87" s="24">
        <v>300</v>
      </c>
      <c r="K87" s="23">
        <f t="shared" si="17"/>
        <v>826.0687616119609</v>
      </c>
      <c r="L87" s="23">
        <f t="shared" si="20"/>
        <v>184779.11</v>
      </c>
    </row>
    <row r="88" spans="1:12" ht="12">
      <c r="A88" s="12">
        <v>78</v>
      </c>
      <c r="B88" s="18">
        <f t="shared" si="21"/>
        <v>44652</v>
      </c>
      <c r="C88" s="17">
        <f t="shared" si="13"/>
        <v>1183.4204407786276</v>
      </c>
      <c r="D88" s="17">
        <f t="shared" si="14"/>
        <v>748.2911250000001</v>
      </c>
      <c r="E88" s="17">
        <f t="shared" si="18"/>
        <v>435.12931577862753</v>
      </c>
      <c r="F88" s="17">
        <f t="shared" si="19"/>
        <v>210847.07</v>
      </c>
      <c r="G88" s="16"/>
      <c r="H88" s="17">
        <f t="shared" si="15"/>
        <v>1183.4204407786276</v>
      </c>
      <c r="I88" s="17">
        <f t="shared" si="16"/>
        <v>654.4260145833333</v>
      </c>
      <c r="J88" s="24">
        <v>300</v>
      </c>
      <c r="K88" s="23">
        <f t="shared" si="17"/>
        <v>828.9944261952943</v>
      </c>
      <c r="L88" s="23">
        <f t="shared" si="20"/>
        <v>183950.12</v>
      </c>
    </row>
    <row r="89" spans="1:12" ht="12">
      <c r="A89" s="12">
        <v>79</v>
      </c>
      <c r="B89" s="18">
        <f t="shared" si="21"/>
        <v>44682</v>
      </c>
      <c r="C89" s="17">
        <f t="shared" si="13"/>
        <v>1183.4204407786276</v>
      </c>
      <c r="D89" s="17">
        <f t="shared" si="14"/>
        <v>746.7500395833334</v>
      </c>
      <c r="E89" s="17">
        <f t="shared" si="18"/>
        <v>436.6704011952942</v>
      </c>
      <c r="F89" s="17">
        <f t="shared" si="19"/>
        <v>210410.4</v>
      </c>
      <c r="G89" s="16"/>
      <c r="H89" s="17">
        <f t="shared" si="15"/>
        <v>1183.4204407786276</v>
      </c>
      <c r="I89" s="17">
        <f t="shared" si="16"/>
        <v>651.4900083333333</v>
      </c>
      <c r="J89" s="24">
        <v>300</v>
      </c>
      <c r="K89" s="23">
        <f t="shared" si="17"/>
        <v>831.9304324452943</v>
      </c>
      <c r="L89" s="23">
        <f t="shared" si="20"/>
        <v>183118.19</v>
      </c>
    </row>
    <row r="90" spans="1:12" ht="12">
      <c r="A90" s="12">
        <v>80</v>
      </c>
      <c r="B90" s="18">
        <f t="shared" si="21"/>
        <v>44713</v>
      </c>
      <c r="C90" s="17">
        <f t="shared" si="13"/>
        <v>1183.4204407786276</v>
      </c>
      <c r="D90" s="17">
        <f t="shared" si="14"/>
        <v>745.2035000000001</v>
      </c>
      <c r="E90" s="17">
        <f t="shared" si="18"/>
        <v>438.21694077862753</v>
      </c>
      <c r="F90" s="17">
        <f t="shared" si="19"/>
        <v>209972.18</v>
      </c>
      <c r="G90" s="16"/>
      <c r="H90" s="17">
        <f t="shared" si="15"/>
        <v>1183.4204407786276</v>
      </c>
      <c r="I90" s="17">
        <f t="shared" si="16"/>
        <v>648.5435895833334</v>
      </c>
      <c r="J90" s="24">
        <v>300</v>
      </c>
      <c r="K90" s="23">
        <f t="shared" si="17"/>
        <v>834.8768511952942</v>
      </c>
      <c r="L90" s="23">
        <f t="shared" si="20"/>
        <v>182283.31</v>
      </c>
    </row>
    <row r="91" spans="1:12" ht="12">
      <c r="A91" s="12">
        <v>81</v>
      </c>
      <c r="B91" s="18">
        <f t="shared" si="21"/>
        <v>44743</v>
      </c>
      <c r="C91" s="17">
        <f t="shared" si="13"/>
        <v>1183.4204407786276</v>
      </c>
      <c r="D91" s="17">
        <f t="shared" si="14"/>
        <v>743.6514708333334</v>
      </c>
      <c r="E91" s="17">
        <f t="shared" si="18"/>
        <v>439.7689699452942</v>
      </c>
      <c r="F91" s="17">
        <f t="shared" si="19"/>
        <v>209532.41</v>
      </c>
      <c r="G91" s="16"/>
      <c r="H91" s="17">
        <f t="shared" si="15"/>
        <v>1183.4204407786276</v>
      </c>
      <c r="I91" s="17">
        <f t="shared" si="16"/>
        <v>645.5867229166668</v>
      </c>
      <c r="J91" s="24">
        <v>300</v>
      </c>
      <c r="K91" s="23">
        <f t="shared" si="17"/>
        <v>837.8337178619608</v>
      </c>
      <c r="L91" s="23">
        <f t="shared" si="20"/>
        <v>181445.48</v>
      </c>
    </row>
    <row r="92" spans="1:12" ht="12">
      <c r="A92" s="12">
        <v>82</v>
      </c>
      <c r="B92" s="18">
        <f t="shared" si="21"/>
        <v>44774</v>
      </c>
      <c r="C92" s="17">
        <f t="shared" si="13"/>
        <v>1183.4204407786276</v>
      </c>
      <c r="D92" s="17">
        <f t="shared" si="14"/>
        <v>742.0939520833334</v>
      </c>
      <c r="E92" s="17">
        <f t="shared" si="18"/>
        <v>441.3264886952942</v>
      </c>
      <c r="F92" s="17">
        <f t="shared" si="19"/>
        <v>209091.08</v>
      </c>
      <c r="G92" s="16"/>
      <c r="H92" s="17">
        <f t="shared" si="15"/>
        <v>1183.4204407786276</v>
      </c>
      <c r="I92" s="17">
        <f t="shared" si="16"/>
        <v>642.6194083333335</v>
      </c>
      <c r="J92" s="24">
        <v>300</v>
      </c>
      <c r="K92" s="23">
        <f t="shared" si="17"/>
        <v>840.8010324452941</v>
      </c>
      <c r="L92" s="23">
        <f t="shared" si="20"/>
        <v>180604.68</v>
      </c>
    </row>
    <row r="93" spans="1:12" ht="12">
      <c r="A93" s="12">
        <v>83</v>
      </c>
      <c r="B93" s="18">
        <f t="shared" si="21"/>
        <v>44805</v>
      </c>
      <c r="C93" s="17">
        <f t="shared" si="13"/>
        <v>1183.4204407786276</v>
      </c>
      <c r="D93" s="17">
        <f t="shared" si="14"/>
        <v>740.5309083333333</v>
      </c>
      <c r="E93" s="17">
        <f t="shared" si="18"/>
        <v>442.8895324452943</v>
      </c>
      <c r="F93" s="17">
        <f t="shared" si="19"/>
        <v>208648.19</v>
      </c>
      <c r="G93" s="16"/>
      <c r="H93" s="17">
        <f t="shared" si="15"/>
        <v>1183.4204407786276</v>
      </c>
      <c r="I93" s="17">
        <f t="shared" si="16"/>
        <v>639.641575</v>
      </c>
      <c r="J93" s="24">
        <v>300</v>
      </c>
      <c r="K93" s="23">
        <f t="shared" si="17"/>
        <v>843.7788657786276</v>
      </c>
      <c r="L93" s="23">
        <f t="shared" si="20"/>
        <v>179760.9</v>
      </c>
    </row>
    <row r="94" spans="1:12" ht="12">
      <c r="A94" s="12">
        <v>84</v>
      </c>
      <c r="B94" s="18">
        <f t="shared" si="21"/>
        <v>44835</v>
      </c>
      <c r="C94" s="17">
        <f t="shared" si="13"/>
        <v>1183.4204407786276</v>
      </c>
      <c r="D94" s="17">
        <f t="shared" si="14"/>
        <v>738.9623395833333</v>
      </c>
      <c r="E94" s="17">
        <f t="shared" si="18"/>
        <v>444.45810119529426</v>
      </c>
      <c r="F94" s="17">
        <f t="shared" si="19"/>
        <v>208203.73</v>
      </c>
      <c r="G94" s="16"/>
      <c r="H94" s="17">
        <f t="shared" si="15"/>
        <v>1183.4204407786276</v>
      </c>
      <c r="I94" s="17">
        <f t="shared" si="16"/>
        <v>636.6531875000001</v>
      </c>
      <c r="J94" s="24">
        <v>300</v>
      </c>
      <c r="K94" s="23">
        <f t="shared" si="17"/>
        <v>846.7672532786275</v>
      </c>
      <c r="L94" s="23">
        <f t="shared" si="20"/>
        <v>178914.13</v>
      </c>
    </row>
    <row r="95" spans="1:12" ht="12">
      <c r="A95" s="12">
        <v>85</v>
      </c>
      <c r="B95" s="18">
        <f t="shared" si="21"/>
        <v>44866</v>
      </c>
      <c r="C95" s="17">
        <f t="shared" si="13"/>
        <v>1183.4204407786276</v>
      </c>
      <c r="D95" s="17">
        <f t="shared" si="14"/>
        <v>737.3882104166668</v>
      </c>
      <c r="E95" s="17">
        <f t="shared" si="18"/>
        <v>446.03223036196084</v>
      </c>
      <c r="F95" s="17">
        <f t="shared" si="19"/>
        <v>207757.7</v>
      </c>
      <c r="G95" s="16"/>
      <c r="H95" s="17">
        <f t="shared" si="15"/>
        <v>1183.4204407786276</v>
      </c>
      <c r="I95" s="17">
        <f t="shared" si="16"/>
        <v>633.6542104166667</v>
      </c>
      <c r="J95" s="24">
        <v>300</v>
      </c>
      <c r="K95" s="23">
        <f t="shared" si="17"/>
        <v>849.7662303619609</v>
      </c>
      <c r="L95" s="23">
        <f t="shared" si="20"/>
        <v>178064.36</v>
      </c>
    </row>
    <row r="96" spans="1:12" ht="12">
      <c r="A96" s="12">
        <v>86</v>
      </c>
      <c r="B96" s="18">
        <f t="shared" si="21"/>
        <v>44896</v>
      </c>
      <c r="C96" s="17">
        <f t="shared" si="13"/>
        <v>1183.4204407786276</v>
      </c>
      <c r="D96" s="17">
        <f t="shared" si="14"/>
        <v>735.8085208333334</v>
      </c>
      <c r="E96" s="17">
        <f t="shared" si="18"/>
        <v>447.6119199452942</v>
      </c>
      <c r="F96" s="17">
        <f t="shared" si="19"/>
        <v>207310.09</v>
      </c>
      <c r="G96" s="16"/>
      <c r="H96" s="17">
        <f t="shared" si="15"/>
        <v>1183.4204407786276</v>
      </c>
      <c r="I96" s="17">
        <f t="shared" si="16"/>
        <v>630.6446083333333</v>
      </c>
      <c r="J96" s="24">
        <v>300</v>
      </c>
      <c r="K96" s="23">
        <f t="shared" si="17"/>
        <v>852.7758324452943</v>
      </c>
      <c r="L96" s="23">
        <f t="shared" si="20"/>
        <v>177211.58</v>
      </c>
    </row>
    <row r="97" spans="1:12" ht="12">
      <c r="A97" s="12">
        <v>87</v>
      </c>
      <c r="B97" s="18">
        <f t="shared" si="21"/>
        <v>44927</v>
      </c>
      <c r="C97" s="17">
        <f t="shared" si="13"/>
        <v>1183.4204407786276</v>
      </c>
      <c r="D97" s="17">
        <f t="shared" si="14"/>
        <v>734.2232354166667</v>
      </c>
      <c r="E97" s="17">
        <f t="shared" si="18"/>
        <v>449.19720536196087</v>
      </c>
      <c r="F97" s="17">
        <f t="shared" si="19"/>
        <v>206860.89</v>
      </c>
      <c r="G97" s="16"/>
      <c r="H97" s="17">
        <f t="shared" si="15"/>
        <v>1183.4204407786276</v>
      </c>
      <c r="I97" s="17">
        <f t="shared" si="16"/>
        <v>627.6243458333333</v>
      </c>
      <c r="J97" s="24">
        <v>300</v>
      </c>
      <c r="K97" s="23">
        <f t="shared" si="17"/>
        <v>855.7960949452943</v>
      </c>
      <c r="L97" s="23">
        <f t="shared" si="20"/>
        <v>176355.78</v>
      </c>
    </row>
    <row r="98" spans="1:12" ht="12">
      <c r="A98" s="12">
        <v>88</v>
      </c>
      <c r="B98" s="18">
        <f t="shared" si="21"/>
        <v>44958</v>
      </c>
      <c r="C98" s="17">
        <f t="shared" si="13"/>
        <v>1183.4204407786276</v>
      </c>
      <c r="D98" s="17">
        <f t="shared" si="14"/>
        <v>732.6323187500001</v>
      </c>
      <c r="E98" s="17">
        <f t="shared" si="18"/>
        <v>450.7881220286275</v>
      </c>
      <c r="F98" s="17">
        <f t="shared" si="19"/>
        <v>206410.1</v>
      </c>
      <c r="G98" s="16"/>
      <c r="H98" s="17">
        <f t="shared" si="15"/>
        <v>1183.4204407786276</v>
      </c>
      <c r="I98" s="17">
        <f t="shared" si="16"/>
        <v>624.5933875000001</v>
      </c>
      <c r="J98" s="24">
        <v>300</v>
      </c>
      <c r="K98" s="23">
        <f t="shared" si="17"/>
        <v>858.8270532786275</v>
      </c>
      <c r="L98" s="23">
        <f t="shared" si="20"/>
        <v>175496.95</v>
      </c>
    </row>
    <row r="99" spans="1:12" ht="12">
      <c r="A99" s="12">
        <v>89</v>
      </c>
      <c r="B99" s="18">
        <f t="shared" si="21"/>
        <v>44986</v>
      </c>
      <c r="C99" s="17">
        <f t="shared" si="13"/>
        <v>1183.4204407786276</v>
      </c>
      <c r="D99" s="17">
        <f t="shared" si="14"/>
        <v>731.0357708333335</v>
      </c>
      <c r="E99" s="17">
        <f t="shared" si="18"/>
        <v>452.38466994529415</v>
      </c>
      <c r="F99" s="17">
        <f t="shared" si="19"/>
        <v>205957.72</v>
      </c>
      <c r="G99" s="16"/>
      <c r="H99" s="17">
        <f t="shared" si="15"/>
        <v>1183.4204407786276</v>
      </c>
      <c r="I99" s="17">
        <f t="shared" si="16"/>
        <v>621.5516979166667</v>
      </c>
      <c r="J99" s="24">
        <v>300</v>
      </c>
      <c r="K99" s="23">
        <f t="shared" si="17"/>
        <v>861.8687428619609</v>
      </c>
      <c r="L99" s="23">
        <f t="shared" si="20"/>
        <v>174635.08</v>
      </c>
    </row>
    <row r="100" spans="1:12" ht="12">
      <c r="A100" s="12">
        <v>90</v>
      </c>
      <c r="B100" s="18">
        <f t="shared" si="21"/>
        <v>45017</v>
      </c>
      <c r="C100" s="17">
        <f t="shared" si="13"/>
        <v>1183.4204407786276</v>
      </c>
      <c r="D100" s="17">
        <f t="shared" si="14"/>
        <v>729.4335916666668</v>
      </c>
      <c r="E100" s="17">
        <f t="shared" si="18"/>
        <v>453.98684911196085</v>
      </c>
      <c r="F100" s="17">
        <f t="shared" si="19"/>
        <v>205503.73</v>
      </c>
      <c r="G100" s="16"/>
      <c r="H100" s="17">
        <f t="shared" si="15"/>
        <v>1183.4204407786276</v>
      </c>
      <c r="I100" s="17">
        <f t="shared" si="16"/>
        <v>618.4992416666666</v>
      </c>
      <c r="J100" s="24">
        <v>300</v>
      </c>
      <c r="K100" s="23">
        <f t="shared" si="17"/>
        <v>864.921199111961</v>
      </c>
      <c r="L100" s="23">
        <f t="shared" si="20"/>
        <v>173770.16</v>
      </c>
    </row>
    <row r="101" spans="1:12" ht="12">
      <c r="A101" s="12">
        <v>91</v>
      </c>
      <c r="B101" s="18">
        <f t="shared" si="21"/>
        <v>45047</v>
      </c>
      <c r="C101" s="17">
        <f t="shared" si="13"/>
        <v>1183.4204407786276</v>
      </c>
      <c r="D101" s="17">
        <f t="shared" si="14"/>
        <v>727.8257104166668</v>
      </c>
      <c r="E101" s="17">
        <f t="shared" si="18"/>
        <v>455.59473036196084</v>
      </c>
      <c r="F101" s="17">
        <f t="shared" si="19"/>
        <v>205048.14</v>
      </c>
      <c r="G101" s="16"/>
      <c r="H101" s="17">
        <f t="shared" si="15"/>
        <v>1183.4204407786276</v>
      </c>
      <c r="I101" s="17">
        <f t="shared" si="16"/>
        <v>615.4359833333334</v>
      </c>
      <c r="J101" s="24">
        <v>300</v>
      </c>
      <c r="K101" s="23">
        <f t="shared" si="17"/>
        <v>867.9844574452942</v>
      </c>
      <c r="L101" s="23">
        <f t="shared" si="20"/>
        <v>172902.18</v>
      </c>
    </row>
    <row r="102" spans="1:12" ht="12">
      <c r="A102" s="12">
        <v>92</v>
      </c>
      <c r="B102" s="18">
        <f t="shared" si="21"/>
        <v>45078</v>
      </c>
      <c r="C102" s="17">
        <f t="shared" si="13"/>
        <v>1183.4204407786276</v>
      </c>
      <c r="D102" s="17">
        <f t="shared" si="14"/>
        <v>726.2121625000001</v>
      </c>
      <c r="E102" s="17">
        <f t="shared" si="18"/>
        <v>457.2082782786275</v>
      </c>
      <c r="F102" s="17">
        <f t="shared" si="19"/>
        <v>204590.93</v>
      </c>
      <c r="G102" s="16"/>
      <c r="H102" s="17">
        <f t="shared" si="15"/>
        <v>1183.4204407786276</v>
      </c>
      <c r="I102" s="17">
        <f t="shared" si="16"/>
        <v>612.3618875</v>
      </c>
      <c r="J102" s="24">
        <v>300</v>
      </c>
      <c r="K102" s="23">
        <f t="shared" si="17"/>
        <v>871.0585532786276</v>
      </c>
      <c r="L102" s="23">
        <f t="shared" si="20"/>
        <v>172031.12</v>
      </c>
    </row>
    <row r="103" spans="1:12" ht="12">
      <c r="A103" s="12">
        <v>93</v>
      </c>
      <c r="B103" s="18">
        <f t="shared" si="21"/>
        <v>45108</v>
      </c>
      <c r="C103" s="17">
        <f t="shared" si="13"/>
        <v>1183.4204407786276</v>
      </c>
      <c r="D103" s="17">
        <f t="shared" si="14"/>
        <v>724.5928770833334</v>
      </c>
      <c r="E103" s="17">
        <f t="shared" si="18"/>
        <v>458.8275636952942</v>
      </c>
      <c r="F103" s="17">
        <f t="shared" si="19"/>
        <v>204132.1</v>
      </c>
      <c r="G103" s="16"/>
      <c r="H103" s="17">
        <f t="shared" si="15"/>
        <v>1183.4204407786276</v>
      </c>
      <c r="I103" s="17">
        <f t="shared" si="16"/>
        <v>609.2768833333333</v>
      </c>
      <c r="J103" s="24">
        <v>300</v>
      </c>
      <c r="K103" s="23">
        <f t="shared" si="17"/>
        <v>874.1435574452943</v>
      </c>
      <c r="L103" s="23">
        <f t="shared" si="20"/>
        <v>171156.98</v>
      </c>
    </row>
    <row r="104" spans="1:12" ht="12">
      <c r="A104" s="12">
        <v>94</v>
      </c>
      <c r="B104" s="18">
        <f t="shared" si="21"/>
        <v>45139</v>
      </c>
      <c r="C104" s="17">
        <f t="shared" si="13"/>
        <v>1183.4204407786276</v>
      </c>
      <c r="D104" s="17">
        <f t="shared" si="14"/>
        <v>722.9678541666667</v>
      </c>
      <c r="E104" s="17">
        <f t="shared" si="18"/>
        <v>460.4525866119609</v>
      </c>
      <c r="F104" s="17">
        <f t="shared" si="19"/>
        <v>203671.65</v>
      </c>
      <c r="G104" s="16"/>
      <c r="H104" s="17">
        <f t="shared" si="15"/>
        <v>1183.4204407786276</v>
      </c>
      <c r="I104" s="17">
        <f t="shared" si="16"/>
        <v>606.1809708333334</v>
      </c>
      <c r="J104" s="24">
        <v>300</v>
      </c>
      <c r="K104" s="23">
        <f t="shared" si="17"/>
        <v>877.2394699452942</v>
      </c>
      <c r="L104" s="23">
        <f t="shared" si="20"/>
        <v>170279.74</v>
      </c>
    </row>
    <row r="105" spans="1:12" ht="12">
      <c r="A105" s="12">
        <v>95</v>
      </c>
      <c r="B105" s="18">
        <f t="shared" si="21"/>
        <v>45170</v>
      </c>
      <c r="C105" s="17">
        <f t="shared" si="13"/>
        <v>1183.4204407786276</v>
      </c>
      <c r="D105" s="17">
        <f t="shared" si="14"/>
        <v>721.33709375</v>
      </c>
      <c r="E105" s="17">
        <f t="shared" si="18"/>
        <v>462.0833470286276</v>
      </c>
      <c r="F105" s="17">
        <f t="shared" si="19"/>
        <v>203209.57</v>
      </c>
      <c r="G105" s="16"/>
      <c r="H105" s="17">
        <f t="shared" si="15"/>
        <v>1183.4204407786276</v>
      </c>
      <c r="I105" s="17">
        <f t="shared" si="16"/>
        <v>603.0740791666667</v>
      </c>
      <c r="J105" s="24">
        <v>300</v>
      </c>
      <c r="K105" s="23">
        <f t="shared" si="17"/>
        <v>880.3463616119609</v>
      </c>
      <c r="L105" s="23">
        <f t="shared" si="20"/>
        <v>169399.39</v>
      </c>
    </row>
    <row r="106" spans="1:12" ht="12">
      <c r="A106" s="12">
        <v>96</v>
      </c>
      <c r="B106" s="18">
        <f t="shared" si="21"/>
        <v>45200</v>
      </c>
      <c r="C106" s="17">
        <f t="shared" si="13"/>
        <v>1183.4204407786276</v>
      </c>
      <c r="D106" s="17">
        <f t="shared" si="14"/>
        <v>719.7005604166667</v>
      </c>
      <c r="E106" s="17">
        <f t="shared" si="18"/>
        <v>463.7198803619609</v>
      </c>
      <c r="F106" s="17">
        <f t="shared" si="19"/>
        <v>202745.85</v>
      </c>
      <c r="G106" s="16"/>
      <c r="H106" s="17">
        <f t="shared" si="15"/>
        <v>1183.4204407786276</v>
      </c>
      <c r="I106" s="17">
        <f t="shared" si="16"/>
        <v>599.9561729166668</v>
      </c>
      <c r="J106" s="24">
        <v>300</v>
      </c>
      <c r="K106" s="23">
        <f t="shared" si="17"/>
        <v>883.4642678619608</v>
      </c>
      <c r="L106" s="23">
        <f t="shared" si="20"/>
        <v>168515.93</v>
      </c>
    </row>
    <row r="107" spans="1:12" ht="12">
      <c r="A107" s="12">
        <v>97</v>
      </c>
      <c r="B107" s="18">
        <f t="shared" si="21"/>
        <v>45231</v>
      </c>
      <c r="C107" s="17">
        <f aca="true" t="shared" si="22" ref="C107:C138">IF(F106&gt;0,-PMT($C$4/12,$C$3*12,$C$5,0,0),0)</f>
        <v>1183.4204407786276</v>
      </c>
      <c r="D107" s="17">
        <f aca="true" t="shared" si="23" ref="D107:D138">IF(F106&gt;0,F106*($C$4/12),0)</f>
        <v>718.05821875</v>
      </c>
      <c r="E107" s="17">
        <f t="shared" si="18"/>
        <v>465.36222202862757</v>
      </c>
      <c r="F107" s="17">
        <f t="shared" si="19"/>
        <v>202280.49</v>
      </c>
      <c r="G107" s="16"/>
      <c r="H107" s="17">
        <f aca="true" t="shared" si="24" ref="H107:H138">IF(L106&gt;0,MIN(-PMT($C$4/12,$C$3*12,$C$5,0,0),L106+I107),0)</f>
        <v>1183.4204407786276</v>
      </c>
      <c r="I107" s="17">
        <f aca="true" t="shared" si="25" ref="I107:I138">IF(L106&gt;0,L106*($C$4/12),0)</f>
        <v>596.8272520833334</v>
      </c>
      <c r="J107" s="24">
        <v>300</v>
      </c>
      <c r="K107" s="23">
        <f t="shared" si="17"/>
        <v>886.5931886952942</v>
      </c>
      <c r="L107" s="23">
        <f t="shared" si="20"/>
        <v>167629.34</v>
      </c>
    </row>
    <row r="108" spans="1:12" ht="12">
      <c r="A108" s="12">
        <v>98</v>
      </c>
      <c r="B108" s="18">
        <f t="shared" si="21"/>
        <v>45261</v>
      </c>
      <c r="C108" s="17">
        <f t="shared" si="22"/>
        <v>1183.4204407786276</v>
      </c>
      <c r="D108" s="17">
        <f t="shared" si="23"/>
        <v>716.41006875</v>
      </c>
      <c r="E108" s="17">
        <f t="shared" si="18"/>
        <v>467.01037202862756</v>
      </c>
      <c r="F108" s="17">
        <f t="shared" si="19"/>
        <v>201813.48</v>
      </c>
      <c r="G108" s="16"/>
      <c r="H108" s="17">
        <f t="shared" si="24"/>
        <v>1183.4204407786276</v>
      </c>
      <c r="I108" s="17">
        <f t="shared" si="25"/>
        <v>593.6872458333333</v>
      </c>
      <c r="J108" s="24">
        <v>300</v>
      </c>
      <c r="K108" s="23">
        <f t="shared" si="17"/>
        <v>889.7331949452943</v>
      </c>
      <c r="L108" s="23">
        <f t="shared" si="20"/>
        <v>166739.61</v>
      </c>
    </row>
    <row r="109" spans="1:12" ht="12">
      <c r="A109" s="12">
        <v>99</v>
      </c>
      <c r="B109" s="18">
        <f t="shared" si="21"/>
        <v>45292</v>
      </c>
      <c r="C109" s="17">
        <f t="shared" si="22"/>
        <v>1183.4204407786276</v>
      </c>
      <c r="D109" s="17">
        <f t="shared" si="23"/>
        <v>714.7560750000001</v>
      </c>
      <c r="E109" s="17">
        <f t="shared" si="18"/>
        <v>468.6643657786275</v>
      </c>
      <c r="F109" s="17">
        <f t="shared" si="19"/>
        <v>201344.82</v>
      </c>
      <c r="G109" s="16"/>
      <c r="H109" s="17">
        <f t="shared" si="24"/>
        <v>1183.4204407786276</v>
      </c>
      <c r="I109" s="17">
        <f t="shared" si="25"/>
        <v>590.53611875</v>
      </c>
      <c r="J109" s="24">
        <v>300</v>
      </c>
      <c r="K109" s="23">
        <f t="shared" si="17"/>
        <v>892.8843220286276</v>
      </c>
      <c r="L109" s="23">
        <f t="shared" si="20"/>
        <v>165846.73</v>
      </c>
    </row>
    <row r="110" spans="1:12" ht="12">
      <c r="A110" s="12">
        <v>100</v>
      </c>
      <c r="B110" s="18">
        <f t="shared" si="21"/>
        <v>45323</v>
      </c>
      <c r="C110" s="17">
        <f t="shared" si="22"/>
        <v>1183.4204407786276</v>
      </c>
      <c r="D110" s="17">
        <f t="shared" si="23"/>
        <v>713.0962375</v>
      </c>
      <c r="E110" s="17">
        <f t="shared" si="18"/>
        <v>470.3242032786276</v>
      </c>
      <c r="F110" s="17">
        <f t="shared" si="19"/>
        <v>200874.5</v>
      </c>
      <c r="G110" s="16"/>
      <c r="H110" s="17">
        <f t="shared" si="24"/>
        <v>1183.4204407786276</v>
      </c>
      <c r="I110" s="17">
        <f t="shared" si="25"/>
        <v>587.3738354166668</v>
      </c>
      <c r="J110" s="24">
        <v>300</v>
      </c>
      <c r="K110" s="23">
        <f t="shared" si="17"/>
        <v>896.0466053619608</v>
      </c>
      <c r="L110" s="23">
        <f t="shared" si="20"/>
        <v>164950.68</v>
      </c>
    </row>
    <row r="111" spans="1:12" ht="12">
      <c r="A111" s="12">
        <v>101</v>
      </c>
      <c r="B111" s="18">
        <f t="shared" si="21"/>
        <v>45352</v>
      </c>
      <c r="C111" s="17">
        <f t="shared" si="22"/>
        <v>1183.4204407786276</v>
      </c>
      <c r="D111" s="17">
        <f t="shared" si="23"/>
        <v>711.4305208333334</v>
      </c>
      <c r="E111" s="17">
        <f t="shared" si="18"/>
        <v>471.9899199452942</v>
      </c>
      <c r="F111" s="17">
        <f t="shared" si="19"/>
        <v>200402.51</v>
      </c>
      <c r="G111" s="16"/>
      <c r="H111" s="17">
        <f t="shared" si="24"/>
        <v>1183.4204407786276</v>
      </c>
      <c r="I111" s="17">
        <f t="shared" si="25"/>
        <v>584.200325</v>
      </c>
      <c r="J111" s="24">
        <v>300</v>
      </c>
      <c r="K111" s="23">
        <f t="shared" si="17"/>
        <v>899.2201157786276</v>
      </c>
      <c r="L111" s="23">
        <f t="shared" si="20"/>
        <v>164051.46</v>
      </c>
    </row>
    <row r="112" spans="1:12" ht="12">
      <c r="A112" s="12">
        <v>102</v>
      </c>
      <c r="B112" s="18">
        <f t="shared" si="21"/>
        <v>45383</v>
      </c>
      <c r="C112" s="17">
        <f t="shared" si="22"/>
        <v>1183.4204407786276</v>
      </c>
      <c r="D112" s="17">
        <f t="shared" si="23"/>
        <v>709.7588895833334</v>
      </c>
      <c r="E112" s="17">
        <f t="shared" si="18"/>
        <v>473.66155119529424</v>
      </c>
      <c r="F112" s="17">
        <f t="shared" si="19"/>
        <v>199928.85</v>
      </c>
      <c r="G112" s="16"/>
      <c r="H112" s="17">
        <f t="shared" si="24"/>
        <v>1183.4204407786276</v>
      </c>
      <c r="I112" s="17">
        <f t="shared" si="25"/>
        <v>581.0155875</v>
      </c>
      <c r="J112" s="24">
        <v>300</v>
      </c>
      <c r="K112" s="23">
        <f t="shared" si="17"/>
        <v>902.4048532786276</v>
      </c>
      <c r="L112" s="23">
        <f t="shared" si="20"/>
        <v>163149.06</v>
      </c>
    </row>
    <row r="113" spans="1:12" ht="12">
      <c r="A113" s="12">
        <v>103</v>
      </c>
      <c r="B113" s="18">
        <f t="shared" si="21"/>
        <v>45413</v>
      </c>
      <c r="C113" s="17">
        <f t="shared" si="22"/>
        <v>1183.4204407786276</v>
      </c>
      <c r="D113" s="17">
        <f t="shared" si="23"/>
        <v>708.0813437500001</v>
      </c>
      <c r="E113" s="17">
        <f t="shared" si="18"/>
        <v>475.3390970286275</v>
      </c>
      <c r="F113" s="17">
        <f t="shared" si="19"/>
        <v>199453.51</v>
      </c>
      <c r="G113" s="16"/>
      <c r="H113" s="17">
        <f t="shared" si="24"/>
        <v>1183.4204407786276</v>
      </c>
      <c r="I113" s="17">
        <f t="shared" si="25"/>
        <v>577.8195875</v>
      </c>
      <c r="J113" s="24">
        <v>300</v>
      </c>
      <c r="K113" s="23">
        <f t="shared" si="17"/>
        <v>905.6008532786276</v>
      </c>
      <c r="L113" s="23">
        <f t="shared" si="20"/>
        <v>162243.46</v>
      </c>
    </row>
    <row r="114" spans="1:12" ht="12">
      <c r="A114" s="12">
        <v>104</v>
      </c>
      <c r="B114" s="18">
        <f t="shared" si="21"/>
        <v>45444</v>
      </c>
      <c r="C114" s="17">
        <f t="shared" si="22"/>
        <v>1183.4204407786276</v>
      </c>
      <c r="D114" s="17">
        <f t="shared" si="23"/>
        <v>706.3978479166667</v>
      </c>
      <c r="E114" s="17">
        <f t="shared" si="18"/>
        <v>477.0225928619609</v>
      </c>
      <c r="F114" s="17">
        <f t="shared" si="19"/>
        <v>198976.49</v>
      </c>
      <c r="G114" s="16"/>
      <c r="H114" s="17">
        <f t="shared" si="24"/>
        <v>1183.4204407786276</v>
      </c>
      <c r="I114" s="17">
        <f t="shared" si="25"/>
        <v>574.6122541666667</v>
      </c>
      <c r="J114" s="24">
        <v>300</v>
      </c>
      <c r="K114" s="23">
        <f t="shared" si="17"/>
        <v>908.8081866119609</v>
      </c>
      <c r="L114" s="23">
        <f t="shared" si="20"/>
        <v>161334.65</v>
      </c>
    </row>
    <row r="115" spans="1:12" ht="12">
      <c r="A115" s="12">
        <v>105</v>
      </c>
      <c r="B115" s="18">
        <f t="shared" si="21"/>
        <v>45474</v>
      </c>
      <c r="C115" s="17">
        <f t="shared" si="22"/>
        <v>1183.4204407786276</v>
      </c>
      <c r="D115" s="17">
        <f t="shared" si="23"/>
        <v>704.7084020833333</v>
      </c>
      <c r="E115" s="17">
        <f t="shared" si="18"/>
        <v>478.71203869529427</v>
      </c>
      <c r="F115" s="17">
        <f t="shared" si="19"/>
        <v>198497.78</v>
      </c>
      <c r="G115" s="16"/>
      <c r="H115" s="17">
        <f t="shared" si="24"/>
        <v>1183.4204407786276</v>
      </c>
      <c r="I115" s="17">
        <f t="shared" si="25"/>
        <v>571.3935520833334</v>
      </c>
      <c r="J115" s="24">
        <v>300</v>
      </c>
      <c r="K115" s="23">
        <f t="shared" si="17"/>
        <v>912.0268886952942</v>
      </c>
      <c r="L115" s="23">
        <f t="shared" si="20"/>
        <v>160422.62</v>
      </c>
    </row>
    <row r="116" spans="1:12" ht="12">
      <c r="A116" s="12">
        <v>106</v>
      </c>
      <c r="B116" s="18">
        <f t="shared" si="21"/>
        <v>45505</v>
      </c>
      <c r="C116" s="17">
        <f t="shared" si="22"/>
        <v>1183.4204407786276</v>
      </c>
      <c r="D116" s="17">
        <f t="shared" si="23"/>
        <v>703.0129708333334</v>
      </c>
      <c r="E116" s="17">
        <f t="shared" si="18"/>
        <v>480.4074699452942</v>
      </c>
      <c r="F116" s="17">
        <f t="shared" si="19"/>
        <v>198017.37</v>
      </c>
      <c r="G116" s="16"/>
      <c r="H116" s="17">
        <f t="shared" si="24"/>
        <v>1183.4204407786276</v>
      </c>
      <c r="I116" s="17">
        <f t="shared" si="25"/>
        <v>568.1634458333334</v>
      </c>
      <c r="J116" s="24">
        <v>300</v>
      </c>
      <c r="K116" s="23">
        <f t="shared" si="17"/>
        <v>915.2569949452942</v>
      </c>
      <c r="L116" s="23">
        <f t="shared" si="20"/>
        <v>159507.36</v>
      </c>
    </row>
    <row r="117" spans="1:12" ht="12">
      <c r="A117" s="12">
        <v>107</v>
      </c>
      <c r="B117" s="18">
        <f t="shared" si="21"/>
        <v>45536</v>
      </c>
      <c r="C117" s="17">
        <f t="shared" si="22"/>
        <v>1183.4204407786276</v>
      </c>
      <c r="D117" s="17">
        <f t="shared" si="23"/>
        <v>701.31151875</v>
      </c>
      <c r="E117" s="17">
        <f t="shared" si="18"/>
        <v>482.1089220286276</v>
      </c>
      <c r="F117" s="17">
        <f t="shared" si="19"/>
        <v>197535.26</v>
      </c>
      <c r="G117" s="16"/>
      <c r="H117" s="17">
        <f t="shared" si="24"/>
        <v>1183.4204407786276</v>
      </c>
      <c r="I117" s="17">
        <f t="shared" si="25"/>
        <v>564.9218999999999</v>
      </c>
      <c r="J117" s="24">
        <v>300</v>
      </c>
      <c r="K117" s="23">
        <f t="shared" si="17"/>
        <v>918.4985407786277</v>
      </c>
      <c r="L117" s="23">
        <f t="shared" si="20"/>
        <v>158588.86</v>
      </c>
    </row>
    <row r="118" spans="1:12" ht="12">
      <c r="A118" s="12">
        <v>108</v>
      </c>
      <c r="B118" s="18">
        <f t="shared" si="21"/>
        <v>45566</v>
      </c>
      <c r="C118" s="17">
        <f t="shared" si="22"/>
        <v>1183.4204407786276</v>
      </c>
      <c r="D118" s="17">
        <f t="shared" si="23"/>
        <v>699.6040458333334</v>
      </c>
      <c r="E118" s="17">
        <f t="shared" si="18"/>
        <v>483.8163949452942</v>
      </c>
      <c r="F118" s="17">
        <f t="shared" si="19"/>
        <v>197051.44</v>
      </c>
      <c r="G118" s="16"/>
      <c r="H118" s="17">
        <f t="shared" si="24"/>
        <v>1183.4204407786276</v>
      </c>
      <c r="I118" s="17">
        <f t="shared" si="25"/>
        <v>561.6688791666667</v>
      </c>
      <c r="J118" s="24">
        <v>300</v>
      </c>
      <c r="K118" s="23">
        <f t="shared" si="17"/>
        <v>921.7515616119609</v>
      </c>
      <c r="L118" s="23">
        <f t="shared" si="20"/>
        <v>157667.11</v>
      </c>
    </row>
    <row r="119" spans="1:12" ht="12">
      <c r="A119" s="12">
        <v>109</v>
      </c>
      <c r="B119" s="18">
        <f t="shared" si="21"/>
        <v>45597</v>
      </c>
      <c r="C119" s="17">
        <f t="shared" si="22"/>
        <v>1183.4204407786276</v>
      </c>
      <c r="D119" s="17">
        <f t="shared" si="23"/>
        <v>697.8905166666667</v>
      </c>
      <c r="E119" s="17">
        <f t="shared" si="18"/>
        <v>485.5299241119609</v>
      </c>
      <c r="F119" s="17">
        <f t="shared" si="19"/>
        <v>196565.91</v>
      </c>
      <c r="G119" s="16"/>
      <c r="H119" s="17">
        <f t="shared" si="24"/>
        <v>1183.4204407786276</v>
      </c>
      <c r="I119" s="17">
        <f t="shared" si="25"/>
        <v>558.4043479166667</v>
      </c>
      <c r="J119" s="24">
        <v>300</v>
      </c>
      <c r="K119" s="23">
        <f t="shared" si="17"/>
        <v>925.0160928619609</v>
      </c>
      <c r="L119" s="23">
        <f t="shared" si="20"/>
        <v>156742.09</v>
      </c>
    </row>
    <row r="120" spans="1:12" ht="12">
      <c r="A120" s="12">
        <v>110</v>
      </c>
      <c r="B120" s="18">
        <f t="shared" si="21"/>
        <v>45627</v>
      </c>
      <c r="C120" s="17">
        <f t="shared" si="22"/>
        <v>1183.4204407786276</v>
      </c>
      <c r="D120" s="17">
        <f t="shared" si="23"/>
        <v>696.1709312500001</v>
      </c>
      <c r="E120" s="17">
        <f t="shared" si="18"/>
        <v>487.2495095286275</v>
      </c>
      <c r="F120" s="17">
        <f t="shared" si="19"/>
        <v>196078.66</v>
      </c>
      <c r="G120" s="16"/>
      <c r="H120" s="17">
        <f t="shared" si="24"/>
        <v>1183.4204407786276</v>
      </c>
      <c r="I120" s="17">
        <f t="shared" si="25"/>
        <v>555.1282354166667</v>
      </c>
      <c r="J120" s="24">
        <v>300</v>
      </c>
      <c r="K120" s="23">
        <f t="shared" si="17"/>
        <v>928.2922053619609</v>
      </c>
      <c r="L120" s="23">
        <f t="shared" si="20"/>
        <v>155813.8</v>
      </c>
    </row>
    <row r="121" spans="1:12" ht="12">
      <c r="A121" s="12">
        <v>111</v>
      </c>
      <c r="B121" s="18">
        <f t="shared" si="21"/>
        <v>45658</v>
      </c>
      <c r="C121" s="17">
        <f t="shared" si="22"/>
        <v>1183.4204407786276</v>
      </c>
      <c r="D121" s="17">
        <f t="shared" si="23"/>
        <v>694.4452541666667</v>
      </c>
      <c r="E121" s="17">
        <f t="shared" si="18"/>
        <v>488.9751866119609</v>
      </c>
      <c r="F121" s="17">
        <f t="shared" si="19"/>
        <v>195589.68</v>
      </c>
      <c r="G121" s="16"/>
      <c r="H121" s="17">
        <f t="shared" si="24"/>
        <v>1183.4204407786276</v>
      </c>
      <c r="I121" s="17">
        <f t="shared" si="25"/>
        <v>551.8405416666667</v>
      </c>
      <c r="J121" s="24">
        <v>300</v>
      </c>
      <c r="K121" s="23">
        <f t="shared" si="17"/>
        <v>931.5798991119609</v>
      </c>
      <c r="L121" s="23">
        <f t="shared" si="20"/>
        <v>154882.22</v>
      </c>
    </row>
    <row r="122" spans="1:12" ht="12">
      <c r="A122" s="12">
        <v>112</v>
      </c>
      <c r="B122" s="18">
        <f t="shared" si="21"/>
        <v>45689</v>
      </c>
      <c r="C122" s="17">
        <f t="shared" si="22"/>
        <v>1183.4204407786276</v>
      </c>
      <c r="D122" s="17">
        <f t="shared" si="23"/>
        <v>692.7134500000001</v>
      </c>
      <c r="E122" s="17">
        <f t="shared" si="18"/>
        <v>490.7069907786275</v>
      </c>
      <c r="F122" s="17">
        <f t="shared" si="19"/>
        <v>195098.97</v>
      </c>
      <c r="G122" s="16"/>
      <c r="H122" s="17">
        <f t="shared" si="24"/>
        <v>1183.4204407786276</v>
      </c>
      <c r="I122" s="17">
        <f t="shared" si="25"/>
        <v>548.5411958333334</v>
      </c>
      <c r="J122" s="24">
        <v>300</v>
      </c>
      <c r="K122" s="23">
        <f t="shared" si="17"/>
        <v>934.8792449452942</v>
      </c>
      <c r="L122" s="23">
        <f t="shared" si="20"/>
        <v>153947.34</v>
      </c>
    </row>
    <row r="123" spans="1:12" ht="12">
      <c r="A123" s="12">
        <v>113</v>
      </c>
      <c r="B123" s="18">
        <f t="shared" si="21"/>
        <v>45717</v>
      </c>
      <c r="C123" s="17">
        <f t="shared" si="22"/>
        <v>1183.4204407786276</v>
      </c>
      <c r="D123" s="17">
        <f t="shared" si="23"/>
        <v>690.9755187500001</v>
      </c>
      <c r="E123" s="17">
        <f t="shared" si="18"/>
        <v>492.4449220286275</v>
      </c>
      <c r="F123" s="17">
        <f t="shared" si="19"/>
        <v>194606.53</v>
      </c>
      <c r="G123" s="16"/>
      <c r="H123" s="17">
        <f t="shared" si="24"/>
        <v>1183.4204407786276</v>
      </c>
      <c r="I123" s="17">
        <f t="shared" si="25"/>
        <v>545.2301625</v>
      </c>
      <c r="J123" s="24">
        <v>300</v>
      </c>
      <c r="K123" s="23">
        <f t="shared" si="17"/>
        <v>938.1902782786276</v>
      </c>
      <c r="L123" s="23">
        <f t="shared" si="20"/>
        <v>153009.15</v>
      </c>
    </row>
    <row r="124" spans="1:12" ht="12">
      <c r="A124" s="12">
        <v>114</v>
      </c>
      <c r="B124" s="18">
        <f t="shared" si="21"/>
        <v>45748</v>
      </c>
      <c r="C124" s="17">
        <f t="shared" si="22"/>
        <v>1183.4204407786276</v>
      </c>
      <c r="D124" s="17">
        <f t="shared" si="23"/>
        <v>689.2314604166667</v>
      </c>
      <c r="E124" s="17">
        <f t="shared" si="18"/>
        <v>494.18898036196094</v>
      </c>
      <c r="F124" s="17">
        <f t="shared" si="19"/>
        <v>194112.34</v>
      </c>
      <c r="G124" s="16"/>
      <c r="H124" s="17">
        <f t="shared" si="24"/>
        <v>1183.4204407786276</v>
      </c>
      <c r="I124" s="17">
        <f t="shared" si="25"/>
        <v>541.90740625</v>
      </c>
      <c r="J124" s="24">
        <v>300</v>
      </c>
      <c r="K124" s="23">
        <f t="shared" si="17"/>
        <v>941.5130345286276</v>
      </c>
      <c r="L124" s="23">
        <f t="shared" si="20"/>
        <v>152067.64</v>
      </c>
    </row>
    <row r="125" spans="1:12" ht="12">
      <c r="A125" s="12">
        <v>115</v>
      </c>
      <c r="B125" s="18">
        <f t="shared" si="21"/>
        <v>45778</v>
      </c>
      <c r="C125" s="17">
        <f t="shared" si="22"/>
        <v>1183.4204407786276</v>
      </c>
      <c r="D125" s="17">
        <f t="shared" si="23"/>
        <v>687.4812041666667</v>
      </c>
      <c r="E125" s="17">
        <f t="shared" si="18"/>
        <v>495.93923661196095</v>
      </c>
      <c r="F125" s="17">
        <f t="shared" si="19"/>
        <v>193616.4</v>
      </c>
      <c r="G125" s="16"/>
      <c r="H125" s="17">
        <f t="shared" si="24"/>
        <v>1183.4204407786276</v>
      </c>
      <c r="I125" s="17">
        <f t="shared" si="25"/>
        <v>538.5728916666668</v>
      </c>
      <c r="J125" s="24">
        <v>300</v>
      </c>
      <c r="K125" s="23">
        <f t="shared" si="17"/>
        <v>944.8475491119608</v>
      </c>
      <c r="L125" s="23">
        <f t="shared" si="20"/>
        <v>151122.79</v>
      </c>
    </row>
    <row r="126" spans="1:12" ht="12">
      <c r="A126" s="12">
        <v>116</v>
      </c>
      <c r="B126" s="18">
        <f t="shared" si="21"/>
        <v>45809</v>
      </c>
      <c r="C126" s="17">
        <f t="shared" si="22"/>
        <v>1183.4204407786276</v>
      </c>
      <c r="D126" s="17">
        <f t="shared" si="23"/>
        <v>685.7247500000001</v>
      </c>
      <c r="E126" s="17">
        <f t="shared" si="18"/>
        <v>497.6956907786275</v>
      </c>
      <c r="F126" s="17">
        <f t="shared" si="19"/>
        <v>193118.7</v>
      </c>
      <c r="G126" s="16"/>
      <c r="H126" s="17">
        <f t="shared" si="24"/>
        <v>1183.4204407786276</v>
      </c>
      <c r="I126" s="17">
        <f t="shared" si="25"/>
        <v>535.2265479166667</v>
      </c>
      <c r="J126" s="24">
        <v>300</v>
      </c>
      <c r="K126" s="23">
        <f t="shared" si="17"/>
        <v>948.1938928619609</v>
      </c>
      <c r="L126" s="23">
        <f t="shared" si="20"/>
        <v>150174.6</v>
      </c>
    </row>
    <row r="127" spans="1:12" ht="12">
      <c r="A127" s="12">
        <v>117</v>
      </c>
      <c r="B127" s="18">
        <f t="shared" si="21"/>
        <v>45839</v>
      </c>
      <c r="C127" s="17">
        <f t="shared" si="22"/>
        <v>1183.4204407786276</v>
      </c>
      <c r="D127" s="17">
        <f t="shared" si="23"/>
        <v>683.9620625000001</v>
      </c>
      <c r="E127" s="17">
        <f t="shared" si="18"/>
        <v>499.4583782786275</v>
      </c>
      <c r="F127" s="17">
        <f t="shared" si="19"/>
        <v>192619.24</v>
      </c>
      <c r="G127" s="16"/>
      <c r="H127" s="17">
        <f t="shared" si="24"/>
        <v>1183.4204407786276</v>
      </c>
      <c r="I127" s="17">
        <f t="shared" si="25"/>
        <v>531.868375</v>
      </c>
      <c r="J127" s="24">
        <v>300</v>
      </c>
      <c r="K127" s="23">
        <f t="shared" si="17"/>
        <v>951.5520657786276</v>
      </c>
      <c r="L127" s="23">
        <f t="shared" si="20"/>
        <v>149223.05</v>
      </c>
    </row>
    <row r="128" spans="1:12" ht="12">
      <c r="A128" s="12">
        <v>118</v>
      </c>
      <c r="B128" s="18">
        <f t="shared" si="21"/>
        <v>45870</v>
      </c>
      <c r="C128" s="17">
        <f t="shared" si="22"/>
        <v>1183.4204407786276</v>
      </c>
      <c r="D128" s="17">
        <f t="shared" si="23"/>
        <v>682.1931416666666</v>
      </c>
      <c r="E128" s="17">
        <f t="shared" si="18"/>
        <v>501.227299111961</v>
      </c>
      <c r="F128" s="17">
        <f t="shared" si="19"/>
        <v>192118.01</v>
      </c>
      <c r="G128" s="16"/>
      <c r="H128" s="17">
        <f t="shared" si="24"/>
        <v>1183.4204407786276</v>
      </c>
      <c r="I128" s="17">
        <f t="shared" si="25"/>
        <v>528.4983020833333</v>
      </c>
      <c r="J128" s="24">
        <v>300</v>
      </c>
      <c r="K128" s="23">
        <f t="shared" si="17"/>
        <v>954.9221386952943</v>
      </c>
      <c r="L128" s="23">
        <f t="shared" si="20"/>
        <v>148268.13</v>
      </c>
    </row>
    <row r="129" spans="1:12" ht="12">
      <c r="A129" s="12">
        <v>119</v>
      </c>
      <c r="B129" s="18">
        <f t="shared" si="21"/>
        <v>45901</v>
      </c>
      <c r="C129" s="17">
        <f t="shared" si="22"/>
        <v>1183.4204407786276</v>
      </c>
      <c r="D129" s="17">
        <f t="shared" si="23"/>
        <v>680.4179520833334</v>
      </c>
      <c r="E129" s="17">
        <f t="shared" si="18"/>
        <v>503.00248869529423</v>
      </c>
      <c r="F129" s="17">
        <f t="shared" si="19"/>
        <v>191615.01</v>
      </c>
      <c r="G129" s="16"/>
      <c r="H129" s="17">
        <f t="shared" si="24"/>
        <v>1183.4204407786276</v>
      </c>
      <c r="I129" s="17">
        <f t="shared" si="25"/>
        <v>525.1162937500001</v>
      </c>
      <c r="J129" s="24">
        <v>300</v>
      </c>
      <c r="K129" s="23">
        <f t="shared" si="17"/>
        <v>958.3041470286275</v>
      </c>
      <c r="L129" s="23">
        <f t="shared" si="20"/>
        <v>147309.83</v>
      </c>
    </row>
    <row r="130" spans="1:12" ht="12">
      <c r="A130" s="12">
        <v>120</v>
      </c>
      <c r="B130" s="18">
        <f t="shared" si="21"/>
        <v>45931</v>
      </c>
      <c r="C130" s="17">
        <f t="shared" si="22"/>
        <v>1183.4204407786276</v>
      </c>
      <c r="D130" s="17">
        <f t="shared" si="23"/>
        <v>678.6364937500001</v>
      </c>
      <c r="E130" s="17">
        <f t="shared" si="18"/>
        <v>504.7839470286275</v>
      </c>
      <c r="F130" s="17">
        <f t="shared" si="19"/>
        <v>191110.23</v>
      </c>
      <c r="G130" s="16"/>
      <c r="H130" s="17">
        <f t="shared" si="24"/>
        <v>1183.4204407786276</v>
      </c>
      <c r="I130" s="17">
        <f t="shared" si="25"/>
        <v>521.7223145833333</v>
      </c>
      <c r="J130" s="24">
        <v>300</v>
      </c>
      <c r="K130" s="23">
        <f t="shared" si="17"/>
        <v>961.6981261952943</v>
      </c>
      <c r="L130" s="23">
        <f t="shared" si="20"/>
        <v>146348.13</v>
      </c>
    </row>
    <row r="131" spans="1:12" ht="12">
      <c r="A131" s="12">
        <v>121</v>
      </c>
      <c r="B131" s="18">
        <f t="shared" si="21"/>
        <v>45962</v>
      </c>
      <c r="C131" s="17">
        <f t="shared" si="22"/>
        <v>1183.4204407786276</v>
      </c>
      <c r="D131" s="17">
        <f t="shared" si="23"/>
        <v>676.8487312500001</v>
      </c>
      <c r="E131" s="17">
        <f t="shared" si="18"/>
        <v>506.5717095286275</v>
      </c>
      <c r="F131" s="17">
        <f t="shared" si="19"/>
        <v>190603.66</v>
      </c>
      <c r="G131" s="16"/>
      <c r="H131" s="17">
        <f t="shared" si="24"/>
        <v>1183.4204407786276</v>
      </c>
      <c r="I131" s="17">
        <f t="shared" si="25"/>
        <v>518.31629375</v>
      </c>
      <c r="J131" s="24">
        <v>300</v>
      </c>
      <c r="K131" s="23">
        <f t="shared" si="17"/>
        <v>965.1041470286276</v>
      </c>
      <c r="L131" s="23">
        <f t="shared" si="20"/>
        <v>145383.03</v>
      </c>
    </row>
    <row r="132" spans="1:12" ht="12">
      <c r="A132" s="12">
        <v>122</v>
      </c>
      <c r="B132" s="18">
        <f t="shared" si="21"/>
        <v>45992</v>
      </c>
      <c r="C132" s="17">
        <f t="shared" si="22"/>
        <v>1183.4204407786276</v>
      </c>
      <c r="D132" s="17">
        <f t="shared" si="23"/>
        <v>675.0546291666667</v>
      </c>
      <c r="E132" s="17">
        <f t="shared" si="18"/>
        <v>508.3658116119609</v>
      </c>
      <c r="F132" s="17">
        <f t="shared" si="19"/>
        <v>190095.29</v>
      </c>
      <c r="G132" s="16"/>
      <c r="H132" s="17">
        <f t="shared" si="24"/>
        <v>1183.4204407786276</v>
      </c>
      <c r="I132" s="17">
        <f t="shared" si="25"/>
        <v>514.89823125</v>
      </c>
      <c r="J132" s="24">
        <v>300</v>
      </c>
      <c r="K132" s="23">
        <f t="shared" si="17"/>
        <v>968.5222095286276</v>
      </c>
      <c r="L132" s="23">
        <f t="shared" si="20"/>
        <v>144414.51</v>
      </c>
    </row>
    <row r="133" spans="1:12" ht="12">
      <c r="A133" s="12">
        <v>123</v>
      </c>
      <c r="B133" s="18">
        <f t="shared" si="21"/>
        <v>46023</v>
      </c>
      <c r="C133" s="17">
        <f t="shared" si="22"/>
        <v>1183.4204407786276</v>
      </c>
      <c r="D133" s="17">
        <f t="shared" si="23"/>
        <v>673.2541520833335</v>
      </c>
      <c r="E133" s="17">
        <f t="shared" si="18"/>
        <v>510.16628869529416</v>
      </c>
      <c r="F133" s="17">
        <f t="shared" si="19"/>
        <v>189585.12</v>
      </c>
      <c r="G133" s="16"/>
      <c r="H133" s="17">
        <f t="shared" si="24"/>
        <v>1183.4204407786276</v>
      </c>
      <c r="I133" s="17">
        <f t="shared" si="25"/>
        <v>511.4680562500001</v>
      </c>
      <c r="J133" s="24">
        <v>300.00000000000006</v>
      </c>
      <c r="K133" s="23">
        <f t="shared" si="17"/>
        <v>971.9523845286276</v>
      </c>
      <c r="L133" s="23">
        <f t="shared" si="20"/>
        <v>143442.56</v>
      </c>
    </row>
    <row r="134" spans="1:12" ht="12">
      <c r="A134" s="12">
        <v>124</v>
      </c>
      <c r="B134" s="18">
        <f t="shared" si="21"/>
        <v>46054</v>
      </c>
      <c r="C134" s="17">
        <f t="shared" si="22"/>
        <v>1183.4204407786276</v>
      </c>
      <c r="D134" s="17">
        <f t="shared" si="23"/>
        <v>671.4473</v>
      </c>
      <c r="E134" s="17">
        <f t="shared" si="18"/>
        <v>511.97314077862757</v>
      </c>
      <c r="F134" s="17">
        <f t="shared" si="19"/>
        <v>189073.15</v>
      </c>
      <c r="G134" s="16"/>
      <c r="H134" s="17">
        <f t="shared" si="24"/>
        <v>1183.4204407786276</v>
      </c>
      <c r="I134" s="17">
        <f t="shared" si="25"/>
        <v>508.02573333333333</v>
      </c>
      <c r="J134" s="24">
        <v>299.99999999999994</v>
      </c>
      <c r="K134" s="23">
        <f t="shared" si="17"/>
        <v>975.3947074452942</v>
      </c>
      <c r="L134" s="23">
        <f t="shared" si="20"/>
        <v>142467.17</v>
      </c>
    </row>
    <row r="135" spans="1:12" ht="12">
      <c r="A135" s="12">
        <v>125</v>
      </c>
      <c r="B135" s="18">
        <f t="shared" si="21"/>
        <v>46082</v>
      </c>
      <c r="C135" s="17">
        <f t="shared" si="22"/>
        <v>1183.4204407786276</v>
      </c>
      <c r="D135" s="17">
        <f t="shared" si="23"/>
        <v>669.6340729166667</v>
      </c>
      <c r="E135" s="17">
        <f t="shared" si="18"/>
        <v>513.7863678619609</v>
      </c>
      <c r="F135" s="17">
        <f t="shared" si="19"/>
        <v>188559.36</v>
      </c>
      <c r="G135" s="16"/>
      <c r="H135" s="17">
        <f t="shared" si="24"/>
        <v>1183.4204407786276</v>
      </c>
      <c r="I135" s="17">
        <f t="shared" si="25"/>
        <v>504.57122708333344</v>
      </c>
      <c r="J135" s="24">
        <v>299.99999999999994</v>
      </c>
      <c r="K135" s="23">
        <f t="shared" si="17"/>
        <v>978.8492136952941</v>
      </c>
      <c r="L135" s="23">
        <f t="shared" si="20"/>
        <v>141488.32</v>
      </c>
    </row>
    <row r="136" spans="1:12" ht="12">
      <c r="A136" s="12">
        <v>126</v>
      </c>
      <c r="B136" s="18">
        <f t="shared" si="21"/>
        <v>46113</v>
      </c>
      <c r="C136" s="17">
        <f t="shared" si="22"/>
        <v>1183.4204407786276</v>
      </c>
      <c r="D136" s="17">
        <f t="shared" si="23"/>
        <v>667.8144</v>
      </c>
      <c r="E136" s="17">
        <f t="shared" si="18"/>
        <v>515.6060407786276</v>
      </c>
      <c r="F136" s="17">
        <f t="shared" si="19"/>
        <v>188043.75</v>
      </c>
      <c r="G136" s="16"/>
      <c r="H136" s="17">
        <f t="shared" si="24"/>
        <v>1183.4204407786276</v>
      </c>
      <c r="I136" s="17">
        <f t="shared" si="25"/>
        <v>501.1044666666667</v>
      </c>
      <c r="J136" s="24">
        <v>300.00000000000006</v>
      </c>
      <c r="K136" s="23">
        <f t="shared" si="17"/>
        <v>982.3159741119609</v>
      </c>
      <c r="L136" s="23">
        <f t="shared" si="20"/>
        <v>140506</v>
      </c>
    </row>
    <row r="137" spans="1:12" ht="12">
      <c r="A137" s="12">
        <v>127</v>
      </c>
      <c r="B137" s="18">
        <f t="shared" si="21"/>
        <v>46143</v>
      </c>
      <c r="C137" s="17">
        <f t="shared" si="22"/>
        <v>1183.4204407786276</v>
      </c>
      <c r="D137" s="17">
        <f t="shared" si="23"/>
        <v>665.98828125</v>
      </c>
      <c r="E137" s="17">
        <f t="shared" si="18"/>
        <v>517.4321595286276</v>
      </c>
      <c r="F137" s="17">
        <f t="shared" si="19"/>
        <v>187526.32</v>
      </c>
      <c r="G137" s="16"/>
      <c r="H137" s="17">
        <f t="shared" si="24"/>
        <v>1183.4204407786276</v>
      </c>
      <c r="I137" s="17">
        <f t="shared" si="25"/>
        <v>497.6254166666667</v>
      </c>
      <c r="J137" s="24">
        <v>299.99999999999994</v>
      </c>
      <c r="K137" s="23">
        <f t="shared" si="17"/>
        <v>985.7950241119609</v>
      </c>
      <c r="L137" s="23">
        <f t="shared" si="20"/>
        <v>139520.2</v>
      </c>
    </row>
    <row r="138" spans="1:12" ht="12">
      <c r="A138" s="12">
        <v>128</v>
      </c>
      <c r="B138" s="18">
        <f t="shared" si="21"/>
        <v>46174</v>
      </c>
      <c r="C138" s="17">
        <f t="shared" si="22"/>
        <v>1183.4204407786276</v>
      </c>
      <c r="D138" s="17">
        <f t="shared" si="23"/>
        <v>664.1557166666668</v>
      </c>
      <c r="E138" s="17">
        <f t="shared" si="18"/>
        <v>519.2647241119608</v>
      </c>
      <c r="F138" s="17">
        <f t="shared" si="19"/>
        <v>187007.06</v>
      </c>
      <c r="G138" s="16"/>
      <c r="H138" s="17">
        <f t="shared" si="24"/>
        <v>1183.4204407786276</v>
      </c>
      <c r="I138" s="17">
        <f t="shared" si="25"/>
        <v>494.13404166666675</v>
      </c>
      <c r="J138" s="24">
        <v>300.00000000000006</v>
      </c>
      <c r="K138" s="23">
        <f t="shared" si="17"/>
        <v>989.2863991119609</v>
      </c>
      <c r="L138" s="23">
        <f t="shared" si="20"/>
        <v>138530.91</v>
      </c>
    </row>
    <row r="139" spans="1:12" ht="12">
      <c r="A139" s="12">
        <v>129</v>
      </c>
      <c r="B139" s="18">
        <f t="shared" si="21"/>
        <v>46204</v>
      </c>
      <c r="C139" s="17">
        <f aca="true" t="shared" si="26" ref="C139:C170">IF(F138&gt;0,-PMT($C$4/12,$C$3*12,$C$5,0,0),0)</f>
        <v>1183.4204407786276</v>
      </c>
      <c r="D139" s="17">
        <f aca="true" t="shared" si="27" ref="D139:D170">IF(F138&gt;0,F138*($C$4/12),0)</f>
        <v>662.3166708333333</v>
      </c>
      <c r="E139" s="17">
        <f t="shared" si="18"/>
        <v>521.1037699452943</v>
      </c>
      <c r="F139" s="17">
        <f t="shared" si="19"/>
        <v>186485.96</v>
      </c>
      <c r="G139" s="16"/>
      <c r="H139" s="17">
        <f aca="true" t="shared" si="28" ref="H139:H152">IF(L138&gt;0,MIN(-PMT($C$4/12,$C$3*12,$C$5,0,0),L138+I139),0)</f>
        <v>1183.4204407786276</v>
      </c>
      <c r="I139" s="17">
        <f aca="true" t="shared" si="29" ref="I139:I170">IF(L138&gt;0,L138*($C$4/12),0)</f>
        <v>490.63030625000005</v>
      </c>
      <c r="J139" s="24">
        <v>299.99999999999994</v>
      </c>
      <c r="K139" s="23">
        <f aca="true" t="shared" si="30" ref="K139:K190">IF(H139=0,0,MIN(L138,H139-I139+J139))</f>
        <v>992.7901345286275</v>
      </c>
      <c r="L139" s="23">
        <f t="shared" si="20"/>
        <v>137538.12</v>
      </c>
    </row>
    <row r="140" spans="1:12" ht="12">
      <c r="A140" s="12">
        <v>130</v>
      </c>
      <c r="B140" s="18">
        <f t="shared" si="21"/>
        <v>46235</v>
      </c>
      <c r="C140" s="17">
        <f t="shared" si="26"/>
        <v>1183.4204407786276</v>
      </c>
      <c r="D140" s="17">
        <f t="shared" si="27"/>
        <v>660.4711083333334</v>
      </c>
      <c r="E140" s="17">
        <f aca="true" t="shared" si="31" ref="E140:E190">C140-D140</f>
        <v>522.9493324452942</v>
      </c>
      <c r="F140" s="17">
        <f aca="true" t="shared" si="32" ref="F140:F190">ROUND(IF(F139-E140&gt;0,F139-E140,0),2)</f>
        <v>185963.01</v>
      </c>
      <c r="G140" s="16"/>
      <c r="H140" s="17">
        <f t="shared" si="28"/>
        <v>1183.4204407786276</v>
      </c>
      <c r="I140" s="17">
        <f t="shared" si="29"/>
        <v>487.11417500000005</v>
      </c>
      <c r="J140" s="24">
        <v>300</v>
      </c>
      <c r="K140" s="23">
        <f t="shared" si="30"/>
        <v>996.3062657786276</v>
      </c>
      <c r="L140" s="23">
        <f aca="true" t="shared" si="33" ref="L140:L190">ROUND(IF(L139-K140&gt;0,L139-K140,0),2)</f>
        <v>136541.81</v>
      </c>
    </row>
    <row r="141" spans="1:12" ht="12">
      <c r="A141" s="12">
        <v>131</v>
      </c>
      <c r="B141" s="18">
        <f aca="true" t="shared" si="34" ref="B141:B204">EDATE(B140,1)</f>
        <v>46266</v>
      </c>
      <c r="C141" s="17">
        <f t="shared" si="26"/>
        <v>1183.4204407786276</v>
      </c>
      <c r="D141" s="17">
        <f t="shared" si="27"/>
        <v>658.6189937500001</v>
      </c>
      <c r="E141" s="17">
        <f t="shared" si="31"/>
        <v>524.8014470286275</v>
      </c>
      <c r="F141" s="17">
        <f t="shared" si="32"/>
        <v>185438.21</v>
      </c>
      <c r="G141" s="16"/>
      <c r="H141" s="17">
        <f t="shared" si="28"/>
        <v>1183.4204407786276</v>
      </c>
      <c r="I141" s="17">
        <f t="shared" si="29"/>
        <v>483.58557708333336</v>
      </c>
      <c r="J141" s="24">
        <v>299.99999999999994</v>
      </c>
      <c r="K141" s="23">
        <f t="shared" si="30"/>
        <v>999.8348636952942</v>
      </c>
      <c r="L141" s="23">
        <f t="shared" si="33"/>
        <v>135541.98</v>
      </c>
    </row>
    <row r="142" spans="1:12" ht="12">
      <c r="A142" s="12">
        <v>132</v>
      </c>
      <c r="B142" s="18">
        <f t="shared" si="34"/>
        <v>46296</v>
      </c>
      <c r="C142" s="17">
        <f t="shared" si="26"/>
        <v>1183.4204407786276</v>
      </c>
      <c r="D142" s="17">
        <f t="shared" si="27"/>
        <v>656.7603270833333</v>
      </c>
      <c r="E142" s="17">
        <f t="shared" si="31"/>
        <v>526.6601136952943</v>
      </c>
      <c r="F142" s="17">
        <f t="shared" si="32"/>
        <v>184911.55</v>
      </c>
      <c r="G142" s="16"/>
      <c r="H142" s="17">
        <f t="shared" si="28"/>
        <v>1183.4204407786276</v>
      </c>
      <c r="I142" s="17">
        <f t="shared" si="29"/>
        <v>480.04451250000005</v>
      </c>
      <c r="J142" s="24">
        <v>299.99999999999994</v>
      </c>
      <c r="K142" s="23">
        <f t="shared" si="30"/>
        <v>1003.3759282786275</v>
      </c>
      <c r="L142" s="23">
        <f t="shared" si="33"/>
        <v>134538.6</v>
      </c>
    </row>
    <row r="143" spans="1:12" ht="12">
      <c r="A143" s="12">
        <v>133</v>
      </c>
      <c r="B143" s="18">
        <f t="shared" si="34"/>
        <v>46327</v>
      </c>
      <c r="C143" s="17">
        <f t="shared" si="26"/>
        <v>1183.4204407786276</v>
      </c>
      <c r="D143" s="17">
        <f t="shared" si="27"/>
        <v>654.8950729166667</v>
      </c>
      <c r="E143" s="17">
        <f t="shared" si="31"/>
        <v>528.525367861961</v>
      </c>
      <c r="F143" s="17">
        <f t="shared" si="32"/>
        <v>184383.02</v>
      </c>
      <c r="G143" s="16"/>
      <c r="H143" s="17">
        <f t="shared" si="28"/>
        <v>1183.4204407786276</v>
      </c>
      <c r="I143" s="17">
        <f t="shared" si="29"/>
        <v>476.4908750000001</v>
      </c>
      <c r="J143" s="24">
        <v>300</v>
      </c>
      <c r="K143" s="23">
        <f t="shared" si="30"/>
        <v>1006.9295657786275</v>
      </c>
      <c r="L143" s="23">
        <f t="shared" si="33"/>
        <v>133531.67</v>
      </c>
    </row>
    <row r="144" spans="1:12" ht="12">
      <c r="A144" s="12">
        <v>134</v>
      </c>
      <c r="B144" s="18">
        <f t="shared" si="34"/>
        <v>46357</v>
      </c>
      <c r="C144" s="17">
        <f t="shared" si="26"/>
        <v>1183.4204407786276</v>
      </c>
      <c r="D144" s="17">
        <f t="shared" si="27"/>
        <v>653.0231958333334</v>
      </c>
      <c r="E144" s="17">
        <f t="shared" si="31"/>
        <v>530.3972449452942</v>
      </c>
      <c r="F144" s="17">
        <f t="shared" si="32"/>
        <v>183852.62</v>
      </c>
      <c r="G144" s="16"/>
      <c r="H144" s="17">
        <f t="shared" si="28"/>
        <v>1183.4204407786276</v>
      </c>
      <c r="I144" s="17">
        <f t="shared" si="29"/>
        <v>472.9246645833334</v>
      </c>
      <c r="J144" s="24">
        <v>300</v>
      </c>
      <c r="K144" s="23">
        <f t="shared" si="30"/>
        <v>1010.4957761952942</v>
      </c>
      <c r="L144" s="23">
        <f t="shared" si="33"/>
        <v>132521.17</v>
      </c>
    </row>
    <row r="145" spans="1:12" ht="12">
      <c r="A145" s="12">
        <v>135</v>
      </c>
      <c r="B145" s="18">
        <f t="shared" si="34"/>
        <v>46388</v>
      </c>
      <c r="C145" s="17">
        <f t="shared" si="26"/>
        <v>1183.4204407786276</v>
      </c>
      <c r="D145" s="17">
        <f t="shared" si="27"/>
        <v>651.1446958333333</v>
      </c>
      <c r="E145" s="17">
        <f t="shared" si="31"/>
        <v>532.2757449452943</v>
      </c>
      <c r="F145" s="17">
        <f t="shared" si="32"/>
        <v>183320.34</v>
      </c>
      <c r="G145" s="16"/>
      <c r="H145" s="17">
        <f t="shared" si="28"/>
        <v>1183.4204407786276</v>
      </c>
      <c r="I145" s="17">
        <f t="shared" si="29"/>
        <v>469.3458104166667</v>
      </c>
      <c r="J145" s="24">
        <v>300</v>
      </c>
      <c r="K145" s="23">
        <f t="shared" si="30"/>
        <v>1014.0746303619609</v>
      </c>
      <c r="L145" s="23">
        <f t="shared" si="33"/>
        <v>131507.1</v>
      </c>
    </row>
    <row r="146" spans="1:12" ht="12">
      <c r="A146" s="12">
        <v>136</v>
      </c>
      <c r="B146" s="18">
        <f t="shared" si="34"/>
        <v>46419</v>
      </c>
      <c r="C146" s="17">
        <f t="shared" si="26"/>
        <v>1183.4204407786276</v>
      </c>
      <c r="D146" s="17">
        <f t="shared" si="27"/>
        <v>649.2595375000001</v>
      </c>
      <c r="E146" s="17">
        <f t="shared" si="31"/>
        <v>534.1609032786275</v>
      </c>
      <c r="F146" s="17">
        <f t="shared" si="32"/>
        <v>182786.18</v>
      </c>
      <c r="G146" s="16"/>
      <c r="H146" s="17">
        <f t="shared" si="28"/>
        <v>1183.4204407786276</v>
      </c>
      <c r="I146" s="17">
        <f t="shared" si="29"/>
        <v>465.7543125</v>
      </c>
      <c r="J146" s="24">
        <v>300.00000000000006</v>
      </c>
      <c r="K146" s="23">
        <f t="shared" si="30"/>
        <v>1017.6661282786276</v>
      </c>
      <c r="L146" s="23">
        <f t="shared" si="33"/>
        <v>130489.43</v>
      </c>
    </row>
    <row r="147" spans="1:12" ht="12">
      <c r="A147" s="12">
        <v>137</v>
      </c>
      <c r="B147" s="18">
        <f t="shared" si="34"/>
        <v>46447</v>
      </c>
      <c r="C147" s="17">
        <f t="shared" si="26"/>
        <v>1183.4204407786276</v>
      </c>
      <c r="D147" s="17">
        <f t="shared" si="27"/>
        <v>647.3677208333334</v>
      </c>
      <c r="E147" s="17">
        <f t="shared" si="31"/>
        <v>536.0527199452943</v>
      </c>
      <c r="F147" s="17">
        <f t="shared" si="32"/>
        <v>182250.13</v>
      </c>
      <c r="G147" s="16"/>
      <c r="H147" s="17">
        <f t="shared" si="28"/>
        <v>1183.4204407786276</v>
      </c>
      <c r="I147" s="17">
        <f t="shared" si="29"/>
        <v>462.15006458333335</v>
      </c>
      <c r="J147" s="24">
        <v>300</v>
      </c>
      <c r="K147" s="23">
        <f t="shared" si="30"/>
        <v>1021.2703761952943</v>
      </c>
      <c r="L147" s="23">
        <f t="shared" si="33"/>
        <v>129468.16</v>
      </c>
    </row>
    <row r="148" spans="1:12" ht="12">
      <c r="A148" s="12">
        <v>138</v>
      </c>
      <c r="B148" s="18">
        <f t="shared" si="34"/>
        <v>46478</v>
      </c>
      <c r="C148" s="17">
        <f t="shared" si="26"/>
        <v>1183.4204407786276</v>
      </c>
      <c r="D148" s="17">
        <f t="shared" si="27"/>
        <v>645.4692104166668</v>
      </c>
      <c r="E148" s="17">
        <f t="shared" si="31"/>
        <v>537.9512303619608</v>
      </c>
      <c r="F148" s="17">
        <f t="shared" si="32"/>
        <v>181712.18</v>
      </c>
      <c r="G148" s="16"/>
      <c r="H148" s="17">
        <f t="shared" si="28"/>
        <v>1183.4204407786276</v>
      </c>
      <c r="I148" s="17">
        <f t="shared" si="29"/>
        <v>458.5330666666667</v>
      </c>
      <c r="J148" s="24">
        <v>300.00000000000006</v>
      </c>
      <c r="K148" s="23">
        <f t="shared" si="30"/>
        <v>1024.887374111961</v>
      </c>
      <c r="L148" s="23">
        <f t="shared" si="33"/>
        <v>128443.27</v>
      </c>
    </row>
    <row r="149" spans="1:12" ht="12">
      <c r="A149" s="12">
        <v>139</v>
      </c>
      <c r="B149" s="18">
        <f t="shared" si="34"/>
        <v>46508</v>
      </c>
      <c r="C149" s="17">
        <f t="shared" si="26"/>
        <v>1183.4204407786276</v>
      </c>
      <c r="D149" s="17">
        <f t="shared" si="27"/>
        <v>643.5639708333333</v>
      </c>
      <c r="E149" s="17">
        <f t="shared" si="31"/>
        <v>539.8564699452943</v>
      </c>
      <c r="F149" s="17">
        <f t="shared" si="32"/>
        <v>181172.32</v>
      </c>
      <c r="G149" s="16"/>
      <c r="H149" s="17">
        <f t="shared" si="28"/>
        <v>1183.4204407786276</v>
      </c>
      <c r="I149" s="17">
        <f t="shared" si="29"/>
        <v>454.9032479166667</v>
      </c>
      <c r="J149" s="24">
        <v>300</v>
      </c>
      <c r="K149" s="23">
        <f t="shared" si="30"/>
        <v>1028.517192861961</v>
      </c>
      <c r="L149" s="23">
        <f t="shared" si="33"/>
        <v>127414.75</v>
      </c>
    </row>
    <row r="150" spans="1:12" ht="12">
      <c r="A150" s="12">
        <v>140</v>
      </c>
      <c r="B150" s="18">
        <f t="shared" si="34"/>
        <v>46539</v>
      </c>
      <c r="C150" s="17">
        <f t="shared" si="26"/>
        <v>1183.4204407786276</v>
      </c>
      <c r="D150" s="17">
        <f t="shared" si="27"/>
        <v>641.6519666666667</v>
      </c>
      <c r="E150" s="17">
        <f t="shared" si="31"/>
        <v>541.7684741119609</v>
      </c>
      <c r="F150" s="17">
        <f t="shared" si="32"/>
        <v>180630.55</v>
      </c>
      <c r="G150" s="16"/>
      <c r="H150" s="17">
        <f t="shared" si="28"/>
        <v>1183.4204407786276</v>
      </c>
      <c r="I150" s="17">
        <f t="shared" si="29"/>
        <v>451.2605729166667</v>
      </c>
      <c r="J150" s="24">
        <v>300.00000000000006</v>
      </c>
      <c r="K150" s="23">
        <f t="shared" si="30"/>
        <v>1032.159867861961</v>
      </c>
      <c r="L150" s="23">
        <f t="shared" si="33"/>
        <v>126382.59</v>
      </c>
    </row>
    <row r="151" spans="1:12" ht="12">
      <c r="A151" s="12">
        <v>141</v>
      </c>
      <c r="B151" s="18">
        <f t="shared" si="34"/>
        <v>46569</v>
      </c>
      <c r="C151" s="17">
        <f t="shared" si="26"/>
        <v>1183.4204407786276</v>
      </c>
      <c r="D151" s="17">
        <f t="shared" si="27"/>
        <v>639.7331979166667</v>
      </c>
      <c r="E151" s="17">
        <f t="shared" si="31"/>
        <v>543.687242861961</v>
      </c>
      <c r="F151" s="17">
        <f t="shared" si="32"/>
        <v>180086.86</v>
      </c>
      <c r="G151" s="16"/>
      <c r="H151" s="17">
        <f t="shared" si="28"/>
        <v>1183.4204407786276</v>
      </c>
      <c r="I151" s="17">
        <f t="shared" si="29"/>
        <v>447.60500625000003</v>
      </c>
      <c r="J151" s="24">
        <v>299.99999999999994</v>
      </c>
      <c r="K151" s="23">
        <f t="shared" si="30"/>
        <v>1035.8154345286275</v>
      </c>
      <c r="L151" s="23">
        <f t="shared" si="33"/>
        <v>125346.77</v>
      </c>
    </row>
    <row r="152" spans="1:12" ht="12">
      <c r="A152" s="12">
        <v>142</v>
      </c>
      <c r="B152" s="18">
        <f t="shared" si="34"/>
        <v>46600</v>
      </c>
      <c r="C152" s="17">
        <f t="shared" si="26"/>
        <v>1183.4204407786276</v>
      </c>
      <c r="D152" s="17">
        <f t="shared" si="27"/>
        <v>637.8076291666666</v>
      </c>
      <c r="E152" s="17">
        <f t="shared" si="31"/>
        <v>545.612811611961</v>
      </c>
      <c r="F152" s="17">
        <f t="shared" si="32"/>
        <v>179541.25</v>
      </c>
      <c r="G152" s="16"/>
      <c r="H152" s="17">
        <f t="shared" si="28"/>
        <v>1183.4204407786276</v>
      </c>
      <c r="I152" s="17">
        <f t="shared" si="29"/>
        <v>443.9364770833334</v>
      </c>
      <c r="J152" s="24">
        <v>300.00000000000006</v>
      </c>
      <c r="K152" s="23">
        <f t="shared" si="30"/>
        <v>1039.4839636952943</v>
      </c>
      <c r="L152" s="23">
        <f t="shared" si="33"/>
        <v>124307.29</v>
      </c>
    </row>
    <row r="153" spans="1:12" ht="12">
      <c r="A153" s="12">
        <v>143</v>
      </c>
      <c r="B153" s="18">
        <f t="shared" si="34"/>
        <v>46631</v>
      </c>
      <c r="C153" s="17">
        <f t="shared" si="26"/>
        <v>1183.4204407786276</v>
      </c>
      <c r="D153" s="17">
        <f t="shared" si="27"/>
        <v>635.8752604166667</v>
      </c>
      <c r="E153" s="17">
        <f t="shared" si="31"/>
        <v>547.5451803619609</v>
      </c>
      <c r="F153" s="17">
        <f t="shared" si="32"/>
        <v>178993.7</v>
      </c>
      <c r="G153" s="16"/>
      <c r="H153" s="17">
        <f>ROUND(IF(L152&gt;0,MIN(-PMT($C$4/12,$C$3*12,$C$5,0,0),L152+I153),0),2)</f>
        <v>1183.42</v>
      </c>
      <c r="I153" s="17">
        <f t="shared" si="29"/>
        <v>440.25498541666667</v>
      </c>
      <c r="J153" s="24">
        <v>300.00000000000006</v>
      </c>
      <c r="K153" s="23">
        <f t="shared" si="30"/>
        <v>1043.1650145833335</v>
      </c>
      <c r="L153" s="23">
        <f t="shared" si="33"/>
        <v>123264.12</v>
      </c>
    </row>
    <row r="154" spans="1:12" ht="12">
      <c r="A154" s="12">
        <v>144</v>
      </c>
      <c r="B154" s="18">
        <f t="shared" si="34"/>
        <v>46661</v>
      </c>
      <c r="C154" s="17">
        <f t="shared" si="26"/>
        <v>1183.4204407786276</v>
      </c>
      <c r="D154" s="17">
        <f t="shared" si="27"/>
        <v>633.9360208333334</v>
      </c>
      <c r="E154" s="17">
        <f t="shared" si="31"/>
        <v>549.4844199452942</v>
      </c>
      <c r="F154" s="17">
        <f t="shared" si="32"/>
        <v>178444.22</v>
      </c>
      <c r="G154" s="16"/>
      <c r="H154" s="17">
        <f aca="true" t="shared" si="35" ref="H154:H190">IF(L153&gt;0,MIN(-PMT($C$4/12,$C$3*12,$C$5,0,0),L153+I154),0)</f>
        <v>1183.4204407786276</v>
      </c>
      <c r="I154" s="17">
        <f t="shared" si="29"/>
        <v>436.560425</v>
      </c>
      <c r="J154" s="24">
        <v>300.0000000000001</v>
      </c>
      <c r="K154" s="23">
        <f t="shared" si="30"/>
        <v>1046.8600157786277</v>
      </c>
      <c r="L154" s="23">
        <f t="shared" si="33"/>
        <v>122217.26</v>
      </c>
    </row>
    <row r="155" spans="1:12" ht="12">
      <c r="A155" s="12">
        <v>145</v>
      </c>
      <c r="B155" s="18">
        <f t="shared" si="34"/>
        <v>46692</v>
      </c>
      <c r="C155" s="17">
        <f t="shared" si="26"/>
        <v>1183.4204407786276</v>
      </c>
      <c r="D155" s="17">
        <f t="shared" si="27"/>
        <v>631.9899458333334</v>
      </c>
      <c r="E155" s="17">
        <f t="shared" si="31"/>
        <v>551.4304949452942</v>
      </c>
      <c r="F155" s="17">
        <f t="shared" si="32"/>
        <v>177892.79</v>
      </c>
      <c r="G155" s="16"/>
      <c r="H155" s="17">
        <f t="shared" si="35"/>
        <v>1183.4204407786276</v>
      </c>
      <c r="I155" s="17">
        <f t="shared" si="29"/>
        <v>432.85279583333335</v>
      </c>
      <c r="J155" s="24">
        <v>299.99999999999994</v>
      </c>
      <c r="K155" s="23">
        <f t="shared" si="30"/>
        <v>1050.5676449452942</v>
      </c>
      <c r="L155" s="23">
        <f t="shared" si="33"/>
        <v>121166.69</v>
      </c>
    </row>
    <row r="156" spans="1:12" ht="12">
      <c r="A156" s="12">
        <v>146</v>
      </c>
      <c r="B156" s="18">
        <f t="shared" si="34"/>
        <v>46722</v>
      </c>
      <c r="C156" s="17">
        <f t="shared" si="26"/>
        <v>1183.4204407786276</v>
      </c>
      <c r="D156" s="17">
        <f t="shared" si="27"/>
        <v>630.0369645833334</v>
      </c>
      <c r="E156" s="17">
        <f t="shared" si="31"/>
        <v>553.3834761952942</v>
      </c>
      <c r="F156" s="17">
        <f t="shared" si="32"/>
        <v>177339.41</v>
      </c>
      <c r="G156" s="16"/>
      <c r="H156" s="17">
        <f t="shared" si="35"/>
        <v>1183.4204407786276</v>
      </c>
      <c r="I156" s="17">
        <f t="shared" si="29"/>
        <v>429.13202708333336</v>
      </c>
      <c r="J156" s="24">
        <v>300.0000000000001</v>
      </c>
      <c r="K156" s="23">
        <f t="shared" si="30"/>
        <v>1054.2884136952944</v>
      </c>
      <c r="L156" s="23">
        <f t="shared" si="33"/>
        <v>120112.4</v>
      </c>
    </row>
    <row r="157" spans="1:12" ht="12">
      <c r="A157" s="12">
        <v>147</v>
      </c>
      <c r="B157" s="18">
        <f t="shared" si="34"/>
        <v>46753</v>
      </c>
      <c r="C157" s="17">
        <f t="shared" si="26"/>
        <v>1183.4204407786276</v>
      </c>
      <c r="D157" s="17">
        <f t="shared" si="27"/>
        <v>628.0770770833334</v>
      </c>
      <c r="E157" s="17">
        <f t="shared" si="31"/>
        <v>555.3433636952942</v>
      </c>
      <c r="F157" s="17">
        <f t="shared" si="32"/>
        <v>176784.07</v>
      </c>
      <c r="G157" s="16"/>
      <c r="H157" s="17">
        <f t="shared" si="35"/>
        <v>1183.4204407786276</v>
      </c>
      <c r="I157" s="17">
        <f t="shared" si="29"/>
        <v>425.3980833333333</v>
      </c>
      <c r="J157" s="24">
        <v>300.00000000000006</v>
      </c>
      <c r="K157" s="23">
        <f t="shared" si="30"/>
        <v>1058.0223574452943</v>
      </c>
      <c r="L157" s="23">
        <f t="shared" si="33"/>
        <v>119054.38</v>
      </c>
    </row>
    <row r="158" spans="1:12" ht="12">
      <c r="A158" s="12">
        <v>148</v>
      </c>
      <c r="B158" s="18">
        <f t="shared" si="34"/>
        <v>46784</v>
      </c>
      <c r="C158" s="17">
        <f t="shared" si="26"/>
        <v>1183.4204407786276</v>
      </c>
      <c r="D158" s="17">
        <f t="shared" si="27"/>
        <v>626.1102479166667</v>
      </c>
      <c r="E158" s="17">
        <f t="shared" si="31"/>
        <v>557.3101928619609</v>
      </c>
      <c r="F158" s="17">
        <f t="shared" si="32"/>
        <v>176226.76</v>
      </c>
      <c r="G158" s="16"/>
      <c r="H158" s="17">
        <f t="shared" si="35"/>
        <v>1183.4204407786276</v>
      </c>
      <c r="I158" s="17">
        <f t="shared" si="29"/>
        <v>421.6509291666667</v>
      </c>
      <c r="J158" s="24">
        <v>300.00000000000006</v>
      </c>
      <c r="K158" s="23">
        <f t="shared" si="30"/>
        <v>1061.769511611961</v>
      </c>
      <c r="L158" s="23">
        <f t="shared" si="33"/>
        <v>117992.61</v>
      </c>
    </row>
    <row r="159" spans="1:12" ht="12">
      <c r="A159" s="12">
        <v>149</v>
      </c>
      <c r="B159" s="18">
        <f t="shared" si="34"/>
        <v>46813</v>
      </c>
      <c r="C159" s="17">
        <f t="shared" si="26"/>
        <v>1183.4204407786276</v>
      </c>
      <c r="D159" s="17">
        <f t="shared" si="27"/>
        <v>624.1364416666668</v>
      </c>
      <c r="E159" s="17">
        <f t="shared" si="31"/>
        <v>559.2839991119608</v>
      </c>
      <c r="F159" s="17">
        <f t="shared" si="32"/>
        <v>175667.48</v>
      </c>
      <c r="G159" s="16"/>
      <c r="H159" s="17">
        <f t="shared" si="35"/>
        <v>1183.4204407786276</v>
      </c>
      <c r="I159" s="17">
        <f t="shared" si="29"/>
        <v>417.89049375</v>
      </c>
      <c r="J159" s="24">
        <v>300.0000000000001</v>
      </c>
      <c r="K159" s="23">
        <f t="shared" si="30"/>
        <v>1065.5299470286277</v>
      </c>
      <c r="L159" s="23">
        <f t="shared" si="33"/>
        <v>116927.08</v>
      </c>
    </row>
    <row r="160" spans="1:12" ht="12">
      <c r="A160" s="12">
        <v>150</v>
      </c>
      <c r="B160" s="18">
        <f t="shared" si="34"/>
        <v>46844</v>
      </c>
      <c r="C160" s="17">
        <f t="shared" si="26"/>
        <v>1183.4204407786276</v>
      </c>
      <c r="D160" s="17">
        <f t="shared" si="27"/>
        <v>622.1556583333335</v>
      </c>
      <c r="E160" s="17">
        <f t="shared" si="31"/>
        <v>561.2647824452941</v>
      </c>
      <c r="F160" s="17">
        <f t="shared" si="32"/>
        <v>175106.22</v>
      </c>
      <c r="G160" s="16"/>
      <c r="H160" s="17">
        <f t="shared" si="35"/>
        <v>1183.4204407786276</v>
      </c>
      <c r="I160" s="17">
        <f t="shared" si="29"/>
        <v>414.1167416666667</v>
      </c>
      <c r="J160" s="24">
        <v>300</v>
      </c>
      <c r="K160" s="23">
        <f t="shared" si="30"/>
        <v>1069.303699111961</v>
      </c>
      <c r="L160" s="23">
        <f t="shared" si="33"/>
        <v>115857.78</v>
      </c>
    </row>
    <row r="161" spans="1:12" ht="12">
      <c r="A161" s="12">
        <v>151</v>
      </c>
      <c r="B161" s="18">
        <f t="shared" si="34"/>
        <v>46874</v>
      </c>
      <c r="C161" s="17">
        <f t="shared" si="26"/>
        <v>1183.4204407786276</v>
      </c>
      <c r="D161" s="17">
        <f t="shared" si="27"/>
        <v>620.1678625000001</v>
      </c>
      <c r="E161" s="17">
        <f t="shared" si="31"/>
        <v>563.2525782786275</v>
      </c>
      <c r="F161" s="17">
        <f t="shared" si="32"/>
        <v>174542.97</v>
      </c>
      <c r="G161" s="16"/>
      <c r="H161" s="17">
        <f t="shared" si="35"/>
        <v>1183.4204407786276</v>
      </c>
      <c r="I161" s="17">
        <f t="shared" si="29"/>
        <v>410.32963750000005</v>
      </c>
      <c r="J161" s="24">
        <v>300.00000000000006</v>
      </c>
      <c r="K161" s="23">
        <f t="shared" si="30"/>
        <v>1073.0908032786276</v>
      </c>
      <c r="L161" s="23">
        <f t="shared" si="33"/>
        <v>114784.69</v>
      </c>
    </row>
    <row r="162" spans="1:12" ht="12">
      <c r="A162" s="12">
        <v>152</v>
      </c>
      <c r="B162" s="18">
        <f t="shared" si="34"/>
        <v>46905</v>
      </c>
      <c r="C162" s="17">
        <f t="shared" si="26"/>
        <v>1183.4204407786276</v>
      </c>
      <c r="D162" s="17">
        <f t="shared" si="27"/>
        <v>618.1730187500001</v>
      </c>
      <c r="E162" s="17">
        <f t="shared" si="31"/>
        <v>565.2474220286275</v>
      </c>
      <c r="F162" s="17">
        <f t="shared" si="32"/>
        <v>173977.72</v>
      </c>
      <c r="G162" s="16"/>
      <c r="H162" s="17">
        <f t="shared" si="35"/>
        <v>1183.4204407786276</v>
      </c>
      <c r="I162" s="17">
        <f t="shared" si="29"/>
        <v>406.5291104166667</v>
      </c>
      <c r="J162" s="24">
        <v>299.99999999999994</v>
      </c>
      <c r="K162" s="23">
        <f t="shared" si="30"/>
        <v>1076.8913303619609</v>
      </c>
      <c r="L162" s="23">
        <f t="shared" si="33"/>
        <v>113707.8</v>
      </c>
    </row>
    <row r="163" spans="1:12" ht="12">
      <c r="A163" s="12">
        <v>153</v>
      </c>
      <c r="B163" s="18">
        <f t="shared" si="34"/>
        <v>46935</v>
      </c>
      <c r="C163" s="17">
        <f t="shared" si="26"/>
        <v>1183.4204407786276</v>
      </c>
      <c r="D163" s="17">
        <f t="shared" si="27"/>
        <v>616.1710916666667</v>
      </c>
      <c r="E163" s="17">
        <f t="shared" si="31"/>
        <v>567.2493491119609</v>
      </c>
      <c r="F163" s="17">
        <f t="shared" si="32"/>
        <v>173410.47</v>
      </c>
      <c r="G163" s="16"/>
      <c r="H163" s="17">
        <f t="shared" si="35"/>
        <v>1183.4204407786276</v>
      </c>
      <c r="I163" s="17">
        <f t="shared" si="29"/>
        <v>402.71512500000006</v>
      </c>
      <c r="J163" s="24">
        <v>300.0000000000001</v>
      </c>
      <c r="K163" s="23">
        <f t="shared" si="30"/>
        <v>1080.7053157786277</v>
      </c>
      <c r="L163" s="23">
        <f t="shared" si="33"/>
        <v>112627.09</v>
      </c>
    </row>
    <row r="164" spans="1:12" ht="12">
      <c r="A164" s="12">
        <v>154</v>
      </c>
      <c r="B164" s="18">
        <f t="shared" si="34"/>
        <v>46966</v>
      </c>
      <c r="C164" s="17">
        <f t="shared" si="26"/>
        <v>1183.4204407786276</v>
      </c>
      <c r="D164" s="17">
        <f t="shared" si="27"/>
        <v>614.16208125</v>
      </c>
      <c r="E164" s="17">
        <f t="shared" si="31"/>
        <v>569.2583595286276</v>
      </c>
      <c r="F164" s="17">
        <f t="shared" si="32"/>
        <v>172841.21</v>
      </c>
      <c r="G164" s="16"/>
      <c r="H164" s="17">
        <f t="shared" si="35"/>
        <v>1183.4204407786276</v>
      </c>
      <c r="I164" s="17">
        <f t="shared" si="29"/>
        <v>398.8876104166667</v>
      </c>
      <c r="J164" s="24">
        <v>299.9999999999999</v>
      </c>
      <c r="K164" s="23">
        <f t="shared" si="30"/>
        <v>1084.5328303619608</v>
      </c>
      <c r="L164" s="23">
        <f t="shared" si="33"/>
        <v>111542.56</v>
      </c>
    </row>
    <row r="165" spans="1:12" ht="12">
      <c r="A165" s="12">
        <v>155</v>
      </c>
      <c r="B165" s="18">
        <f t="shared" si="34"/>
        <v>46997</v>
      </c>
      <c r="C165" s="17">
        <f t="shared" si="26"/>
        <v>1183.4204407786276</v>
      </c>
      <c r="D165" s="17">
        <f t="shared" si="27"/>
        <v>612.1459520833333</v>
      </c>
      <c r="E165" s="17">
        <f t="shared" si="31"/>
        <v>571.2744886952943</v>
      </c>
      <c r="F165" s="17">
        <f t="shared" si="32"/>
        <v>172269.94</v>
      </c>
      <c r="G165" s="16"/>
      <c r="H165" s="17">
        <f t="shared" si="35"/>
        <v>1183.4204407786276</v>
      </c>
      <c r="I165" s="17">
        <f t="shared" si="29"/>
        <v>395.0465666666667</v>
      </c>
      <c r="J165" s="24">
        <v>300.00000000000006</v>
      </c>
      <c r="K165" s="23">
        <f t="shared" si="30"/>
        <v>1088.373874111961</v>
      </c>
      <c r="L165" s="23">
        <f t="shared" si="33"/>
        <v>110454.19</v>
      </c>
    </row>
    <row r="166" spans="1:12" ht="12">
      <c r="A166" s="12">
        <v>156</v>
      </c>
      <c r="B166" s="18">
        <f t="shared" si="34"/>
        <v>47027</v>
      </c>
      <c r="C166" s="17">
        <f t="shared" si="26"/>
        <v>1183.4204407786276</v>
      </c>
      <c r="D166" s="17">
        <f t="shared" si="27"/>
        <v>610.1227041666667</v>
      </c>
      <c r="E166" s="17">
        <f t="shared" si="31"/>
        <v>573.2977366119609</v>
      </c>
      <c r="F166" s="17">
        <f t="shared" si="32"/>
        <v>171696.64</v>
      </c>
      <c r="G166" s="16"/>
      <c r="H166" s="17">
        <f t="shared" si="35"/>
        <v>1183.4204407786276</v>
      </c>
      <c r="I166" s="17">
        <f t="shared" si="29"/>
        <v>391.1919229166667</v>
      </c>
      <c r="J166" s="24">
        <v>300</v>
      </c>
      <c r="K166" s="23">
        <f t="shared" si="30"/>
        <v>1092.2285178619609</v>
      </c>
      <c r="L166" s="23">
        <f t="shared" si="33"/>
        <v>109361.96</v>
      </c>
    </row>
    <row r="167" spans="1:12" ht="12">
      <c r="A167" s="12">
        <v>157</v>
      </c>
      <c r="B167" s="18">
        <f t="shared" si="34"/>
        <v>47058</v>
      </c>
      <c r="C167" s="17">
        <f t="shared" si="26"/>
        <v>1183.4204407786276</v>
      </c>
      <c r="D167" s="17">
        <f t="shared" si="27"/>
        <v>608.0922666666668</v>
      </c>
      <c r="E167" s="17">
        <f t="shared" si="31"/>
        <v>575.3281741119608</v>
      </c>
      <c r="F167" s="17">
        <f t="shared" si="32"/>
        <v>171121.31</v>
      </c>
      <c r="G167" s="16"/>
      <c r="H167" s="17">
        <f t="shared" si="35"/>
        <v>1183.4204407786276</v>
      </c>
      <c r="I167" s="17">
        <f t="shared" si="29"/>
        <v>387.32360833333337</v>
      </c>
      <c r="J167" s="24">
        <v>300</v>
      </c>
      <c r="K167" s="23">
        <f t="shared" si="30"/>
        <v>1096.0968324452942</v>
      </c>
      <c r="L167" s="23">
        <f t="shared" si="33"/>
        <v>108265.86</v>
      </c>
    </row>
    <row r="168" spans="1:12" ht="12">
      <c r="A168" s="12">
        <v>158</v>
      </c>
      <c r="B168" s="18">
        <f t="shared" si="34"/>
        <v>47088</v>
      </c>
      <c r="C168" s="17">
        <f t="shared" si="26"/>
        <v>1183.4204407786276</v>
      </c>
      <c r="D168" s="17">
        <f t="shared" si="27"/>
        <v>606.0546395833334</v>
      </c>
      <c r="E168" s="17">
        <f t="shared" si="31"/>
        <v>577.3658011952942</v>
      </c>
      <c r="F168" s="17">
        <f t="shared" si="32"/>
        <v>170543.94</v>
      </c>
      <c r="G168" s="16"/>
      <c r="H168" s="17">
        <f t="shared" si="35"/>
        <v>1183.4204407786276</v>
      </c>
      <c r="I168" s="17">
        <f t="shared" si="29"/>
        <v>383.4415875</v>
      </c>
      <c r="J168" s="24">
        <v>300.00000000000006</v>
      </c>
      <c r="K168" s="23">
        <f t="shared" si="30"/>
        <v>1099.9788532786276</v>
      </c>
      <c r="L168" s="23">
        <f t="shared" si="33"/>
        <v>107165.88</v>
      </c>
    </row>
    <row r="169" spans="1:12" ht="12">
      <c r="A169" s="12">
        <v>159</v>
      </c>
      <c r="B169" s="18">
        <f t="shared" si="34"/>
        <v>47119</v>
      </c>
      <c r="C169" s="17">
        <f t="shared" si="26"/>
        <v>1183.4204407786276</v>
      </c>
      <c r="D169" s="17">
        <f t="shared" si="27"/>
        <v>604.0097875</v>
      </c>
      <c r="E169" s="17">
        <f t="shared" si="31"/>
        <v>579.4106532786276</v>
      </c>
      <c r="F169" s="17">
        <f t="shared" si="32"/>
        <v>169964.53</v>
      </c>
      <c r="G169" s="16"/>
      <c r="H169" s="17">
        <f t="shared" si="35"/>
        <v>1183.4204407786276</v>
      </c>
      <c r="I169" s="17">
        <f t="shared" si="29"/>
        <v>379.54582500000004</v>
      </c>
      <c r="J169" s="24">
        <v>300.0000000000001</v>
      </c>
      <c r="K169" s="23">
        <f t="shared" si="30"/>
        <v>1103.8746157786277</v>
      </c>
      <c r="L169" s="23">
        <f t="shared" si="33"/>
        <v>106062.01</v>
      </c>
    </row>
    <row r="170" spans="1:12" ht="12">
      <c r="A170" s="12">
        <v>160</v>
      </c>
      <c r="B170" s="18">
        <f t="shared" si="34"/>
        <v>47150</v>
      </c>
      <c r="C170" s="17">
        <f t="shared" si="26"/>
        <v>1183.4204407786276</v>
      </c>
      <c r="D170" s="17">
        <f t="shared" si="27"/>
        <v>601.9577104166667</v>
      </c>
      <c r="E170" s="17">
        <f t="shared" si="31"/>
        <v>581.4627303619609</v>
      </c>
      <c r="F170" s="17">
        <f t="shared" si="32"/>
        <v>169383.07</v>
      </c>
      <c r="G170" s="16"/>
      <c r="H170" s="17">
        <f t="shared" si="35"/>
        <v>1183.4204407786276</v>
      </c>
      <c r="I170" s="17">
        <f t="shared" si="29"/>
        <v>375.6362854166667</v>
      </c>
      <c r="J170" s="24">
        <v>300.00000000000006</v>
      </c>
      <c r="K170" s="23">
        <f t="shared" si="30"/>
        <v>1107.784155361961</v>
      </c>
      <c r="L170" s="23">
        <f t="shared" si="33"/>
        <v>104954.23</v>
      </c>
    </row>
    <row r="171" spans="1:12" ht="12">
      <c r="A171" s="12">
        <v>161</v>
      </c>
      <c r="B171" s="18">
        <f t="shared" si="34"/>
        <v>47178</v>
      </c>
      <c r="C171" s="17">
        <f aca="true" t="shared" si="36" ref="C171:C190">IF(F170&gt;0,-PMT($C$4/12,$C$3*12,$C$5,0,0),0)</f>
        <v>1183.4204407786276</v>
      </c>
      <c r="D171" s="17">
        <f aca="true" t="shared" si="37" ref="D171:D190">IF(F170&gt;0,F170*($C$4/12),0)</f>
        <v>599.8983729166667</v>
      </c>
      <c r="E171" s="17">
        <f t="shared" si="31"/>
        <v>583.5220678619609</v>
      </c>
      <c r="F171" s="17">
        <f t="shared" si="32"/>
        <v>168799.55</v>
      </c>
      <c r="G171" s="16"/>
      <c r="H171" s="17">
        <f t="shared" si="35"/>
        <v>1183.4204407786276</v>
      </c>
      <c r="I171" s="17">
        <f aca="true" t="shared" si="38" ref="I171:I190">IF(L170&gt;0,L170*($C$4/12),0)</f>
        <v>371.7128979166667</v>
      </c>
      <c r="J171" s="24">
        <v>300.00000000000006</v>
      </c>
      <c r="K171" s="23">
        <f t="shared" si="30"/>
        <v>1111.707542861961</v>
      </c>
      <c r="L171" s="23">
        <f t="shared" si="33"/>
        <v>103842.52</v>
      </c>
    </row>
    <row r="172" spans="1:12" ht="12">
      <c r="A172" s="12">
        <v>162</v>
      </c>
      <c r="B172" s="18">
        <f t="shared" si="34"/>
        <v>47209</v>
      </c>
      <c r="C172" s="17">
        <f t="shared" si="36"/>
        <v>1183.4204407786276</v>
      </c>
      <c r="D172" s="17">
        <f t="shared" si="37"/>
        <v>597.8317395833334</v>
      </c>
      <c r="E172" s="17">
        <f t="shared" si="31"/>
        <v>585.5887011952942</v>
      </c>
      <c r="F172" s="17">
        <f t="shared" si="32"/>
        <v>168213.96</v>
      </c>
      <c r="G172" s="16"/>
      <c r="H172" s="17">
        <f t="shared" si="35"/>
        <v>1183.4204407786276</v>
      </c>
      <c r="I172" s="17">
        <f t="shared" si="38"/>
        <v>367.7755916666667</v>
      </c>
      <c r="J172" s="24">
        <v>299.99999999999994</v>
      </c>
      <c r="K172" s="23">
        <f t="shared" si="30"/>
        <v>1115.6448491119609</v>
      </c>
      <c r="L172" s="23">
        <f t="shared" si="33"/>
        <v>102726.88</v>
      </c>
    </row>
    <row r="173" spans="1:12" ht="12">
      <c r="A173" s="12">
        <v>163</v>
      </c>
      <c r="B173" s="18">
        <f t="shared" si="34"/>
        <v>47239</v>
      </c>
      <c r="C173" s="17">
        <f t="shared" si="36"/>
        <v>1183.4204407786276</v>
      </c>
      <c r="D173" s="17">
        <f t="shared" si="37"/>
        <v>595.757775</v>
      </c>
      <c r="E173" s="17">
        <f t="shared" si="31"/>
        <v>587.6626657786276</v>
      </c>
      <c r="F173" s="17">
        <f t="shared" si="32"/>
        <v>167626.3</v>
      </c>
      <c r="G173" s="16"/>
      <c r="H173" s="17">
        <f t="shared" si="35"/>
        <v>1183.4204407786276</v>
      </c>
      <c r="I173" s="17">
        <f t="shared" si="38"/>
        <v>363.8243666666667</v>
      </c>
      <c r="J173" s="24">
        <v>300</v>
      </c>
      <c r="K173" s="23">
        <f t="shared" si="30"/>
        <v>1119.596074111961</v>
      </c>
      <c r="L173" s="23">
        <f t="shared" si="33"/>
        <v>101607.28</v>
      </c>
    </row>
    <row r="174" spans="1:12" ht="12">
      <c r="A174" s="12">
        <v>164</v>
      </c>
      <c r="B174" s="18">
        <f t="shared" si="34"/>
        <v>47270</v>
      </c>
      <c r="C174" s="17">
        <f t="shared" si="36"/>
        <v>1183.4204407786276</v>
      </c>
      <c r="D174" s="17">
        <f t="shared" si="37"/>
        <v>593.6764791666667</v>
      </c>
      <c r="E174" s="17">
        <f t="shared" si="31"/>
        <v>589.7439616119609</v>
      </c>
      <c r="F174" s="17">
        <f t="shared" si="32"/>
        <v>167036.56</v>
      </c>
      <c r="G174" s="16"/>
      <c r="H174" s="17">
        <f t="shared" si="35"/>
        <v>1183.4204407786276</v>
      </c>
      <c r="I174" s="17">
        <f t="shared" si="38"/>
        <v>359.8591166666667</v>
      </c>
      <c r="J174" s="24">
        <v>299.99999999999994</v>
      </c>
      <c r="K174" s="23">
        <f t="shared" si="30"/>
        <v>1123.5613241119609</v>
      </c>
      <c r="L174" s="23">
        <f t="shared" si="33"/>
        <v>100483.72</v>
      </c>
    </row>
    <row r="175" spans="1:12" ht="12">
      <c r="A175" s="12">
        <v>165</v>
      </c>
      <c r="B175" s="18">
        <f t="shared" si="34"/>
        <v>47300</v>
      </c>
      <c r="C175" s="17">
        <f t="shared" si="36"/>
        <v>1183.4204407786276</v>
      </c>
      <c r="D175" s="17">
        <f t="shared" si="37"/>
        <v>591.5878166666668</v>
      </c>
      <c r="E175" s="17">
        <f t="shared" si="31"/>
        <v>591.8326241119609</v>
      </c>
      <c r="F175" s="17">
        <f t="shared" si="32"/>
        <v>166444.73</v>
      </c>
      <c r="G175" s="16"/>
      <c r="H175" s="17">
        <f t="shared" si="35"/>
        <v>1183.4204407786276</v>
      </c>
      <c r="I175" s="17">
        <f t="shared" si="38"/>
        <v>355.8798416666667</v>
      </c>
      <c r="J175" s="24">
        <v>300.0000000000001</v>
      </c>
      <c r="K175" s="23">
        <f t="shared" si="30"/>
        <v>1127.540599111961</v>
      </c>
      <c r="L175" s="23">
        <f t="shared" si="33"/>
        <v>99356.18</v>
      </c>
    </row>
    <row r="176" spans="1:12" ht="12">
      <c r="A176" s="12">
        <v>166</v>
      </c>
      <c r="B176" s="18">
        <f t="shared" si="34"/>
        <v>47331</v>
      </c>
      <c r="C176" s="17">
        <f t="shared" si="36"/>
        <v>1183.4204407786276</v>
      </c>
      <c r="D176" s="17">
        <f t="shared" si="37"/>
        <v>589.4917520833334</v>
      </c>
      <c r="E176" s="17">
        <f t="shared" si="31"/>
        <v>593.9286886952942</v>
      </c>
      <c r="F176" s="17">
        <f t="shared" si="32"/>
        <v>165850.8</v>
      </c>
      <c r="G176" s="16"/>
      <c r="H176" s="17">
        <f t="shared" si="35"/>
        <v>1183.4204407786276</v>
      </c>
      <c r="I176" s="17">
        <f t="shared" si="38"/>
        <v>351.8864708333333</v>
      </c>
      <c r="J176" s="24">
        <v>300</v>
      </c>
      <c r="K176" s="23">
        <f t="shared" si="30"/>
        <v>1131.5339699452943</v>
      </c>
      <c r="L176" s="23">
        <f t="shared" si="33"/>
        <v>98224.65</v>
      </c>
    </row>
    <row r="177" spans="1:12" ht="12">
      <c r="A177" s="12">
        <v>167</v>
      </c>
      <c r="B177" s="18">
        <f t="shared" si="34"/>
        <v>47362</v>
      </c>
      <c r="C177" s="17">
        <f t="shared" si="36"/>
        <v>1183.4204407786276</v>
      </c>
      <c r="D177" s="17">
        <f t="shared" si="37"/>
        <v>587.38825</v>
      </c>
      <c r="E177" s="17">
        <f t="shared" si="31"/>
        <v>596.0321907786276</v>
      </c>
      <c r="F177" s="17">
        <f t="shared" si="32"/>
        <v>165254.77</v>
      </c>
      <c r="G177" s="16"/>
      <c r="H177" s="17">
        <f t="shared" si="35"/>
        <v>1183.4204407786276</v>
      </c>
      <c r="I177" s="17">
        <f t="shared" si="38"/>
        <v>347.87896875</v>
      </c>
      <c r="J177" s="24">
        <v>300</v>
      </c>
      <c r="K177" s="23">
        <f t="shared" si="30"/>
        <v>1135.5414720286276</v>
      </c>
      <c r="L177" s="23">
        <f t="shared" si="33"/>
        <v>97089.11</v>
      </c>
    </row>
    <row r="178" spans="1:12" ht="12">
      <c r="A178" s="12">
        <v>168</v>
      </c>
      <c r="B178" s="18">
        <f t="shared" si="34"/>
        <v>47392</v>
      </c>
      <c r="C178" s="17">
        <f t="shared" si="36"/>
        <v>1183.4204407786276</v>
      </c>
      <c r="D178" s="17">
        <f t="shared" si="37"/>
        <v>585.2773104166666</v>
      </c>
      <c r="E178" s="17">
        <f t="shared" si="31"/>
        <v>598.143130361961</v>
      </c>
      <c r="F178" s="17">
        <f t="shared" si="32"/>
        <v>164656.63</v>
      </c>
      <c r="G178" s="16"/>
      <c r="H178" s="17">
        <f t="shared" si="35"/>
        <v>1183.4204407786276</v>
      </c>
      <c r="I178" s="17">
        <f t="shared" si="38"/>
        <v>343.85726458333335</v>
      </c>
      <c r="J178" s="24">
        <v>300.00000000000006</v>
      </c>
      <c r="K178" s="23">
        <f t="shared" si="30"/>
        <v>1139.5631761952943</v>
      </c>
      <c r="L178" s="23">
        <f t="shared" si="33"/>
        <v>95949.55</v>
      </c>
    </row>
    <row r="179" spans="1:12" ht="12">
      <c r="A179" s="12">
        <v>169</v>
      </c>
      <c r="B179" s="18">
        <f t="shared" si="34"/>
        <v>47423</v>
      </c>
      <c r="C179" s="17">
        <f t="shared" si="36"/>
        <v>1183.4204407786276</v>
      </c>
      <c r="D179" s="17">
        <f t="shared" si="37"/>
        <v>583.1588979166668</v>
      </c>
      <c r="E179" s="17">
        <f t="shared" si="31"/>
        <v>600.2615428619608</v>
      </c>
      <c r="F179" s="17">
        <f t="shared" si="32"/>
        <v>164056.37</v>
      </c>
      <c r="G179" s="16"/>
      <c r="H179" s="17">
        <f t="shared" si="35"/>
        <v>1183.4204407786276</v>
      </c>
      <c r="I179" s="17">
        <f t="shared" si="38"/>
        <v>339.8213229166667</v>
      </c>
      <c r="J179" s="24">
        <v>299.99999999999994</v>
      </c>
      <c r="K179" s="23">
        <f t="shared" si="30"/>
        <v>1143.5991178619608</v>
      </c>
      <c r="L179" s="23">
        <f t="shared" si="33"/>
        <v>94805.95</v>
      </c>
    </row>
    <row r="180" spans="1:12" ht="12">
      <c r="A180" s="12">
        <v>170</v>
      </c>
      <c r="B180" s="18">
        <f t="shared" si="34"/>
        <v>47453</v>
      </c>
      <c r="C180" s="17">
        <f t="shared" si="36"/>
        <v>1183.4204407786276</v>
      </c>
      <c r="D180" s="17">
        <f t="shared" si="37"/>
        <v>581.0329770833333</v>
      </c>
      <c r="E180" s="17">
        <f t="shared" si="31"/>
        <v>602.3874636952943</v>
      </c>
      <c r="F180" s="17">
        <f t="shared" si="32"/>
        <v>163453.98</v>
      </c>
      <c r="G180" s="16"/>
      <c r="H180" s="17">
        <f t="shared" si="35"/>
        <v>1183.4204407786276</v>
      </c>
      <c r="I180" s="17">
        <f t="shared" si="38"/>
        <v>335.7710729166667</v>
      </c>
      <c r="J180" s="24">
        <v>299.99999999999994</v>
      </c>
      <c r="K180" s="23">
        <f t="shared" si="30"/>
        <v>1147.6493678619609</v>
      </c>
      <c r="L180" s="23">
        <f t="shared" si="33"/>
        <v>93658.3</v>
      </c>
    </row>
    <row r="181" spans="1:12" ht="12">
      <c r="A181" s="12">
        <v>171</v>
      </c>
      <c r="B181" s="18">
        <f t="shared" si="34"/>
        <v>47484</v>
      </c>
      <c r="C181" s="17">
        <f t="shared" si="36"/>
        <v>1183.4204407786276</v>
      </c>
      <c r="D181" s="17">
        <f t="shared" si="37"/>
        <v>578.8995125000001</v>
      </c>
      <c r="E181" s="17">
        <f t="shared" si="31"/>
        <v>604.5209282786275</v>
      </c>
      <c r="F181" s="17">
        <f t="shared" si="32"/>
        <v>162849.46</v>
      </c>
      <c r="G181" s="16"/>
      <c r="H181" s="17">
        <f t="shared" si="35"/>
        <v>1183.4204407786276</v>
      </c>
      <c r="I181" s="17">
        <f t="shared" si="38"/>
        <v>331.7064791666667</v>
      </c>
      <c r="J181" s="24">
        <v>300.00000000000006</v>
      </c>
      <c r="K181" s="23">
        <f t="shared" si="30"/>
        <v>1151.713961611961</v>
      </c>
      <c r="L181" s="23">
        <f t="shared" si="33"/>
        <v>92506.59</v>
      </c>
    </row>
    <row r="182" spans="1:12" ht="12">
      <c r="A182" s="12">
        <v>172</v>
      </c>
      <c r="B182" s="18">
        <f t="shared" si="34"/>
        <v>47515</v>
      </c>
      <c r="C182" s="17">
        <f t="shared" si="36"/>
        <v>1183.4204407786276</v>
      </c>
      <c r="D182" s="17">
        <f t="shared" si="37"/>
        <v>576.7585041666666</v>
      </c>
      <c r="E182" s="17">
        <f t="shared" si="31"/>
        <v>606.661936611961</v>
      </c>
      <c r="F182" s="17">
        <f t="shared" si="32"/>
        <v>162242.8</v>
      </c>
      <c r="G182" s="16"/>
      <c r="H182" s="17">
        <f t="shared" si="35"/>
        <v>1183.4204407786276</v>
      </c>
      <c r="I182" s="17">
        <f t="shared" si="38"/>
        <v>327.62750625</v>
      </c>
      <c r="J182" s="24">
        <v>299.9999999999999</v>
      </c>
      <c r="K182" s="23">
        <f t="shared" si="30"/>
        <v>1155.7929345286275</v>
      </c>
      <c r="L182" s="23">
        <f t="shared" si="33"/>
        <v>91350.8</v>
      </c>
    </row>
    <row r="183" spans="1:12" ht="12">
      <c r="A183" s="12">
        <v>173</v>
      </c>
      <c r="B183" s="18">
        <f t="shared" si="34"/>
        <v>47543</v>
      </c>
      <c r="C183" s="17">
        <f t="shared" si="36"/>
        <v>1183.4204407786276</v>
      </c>
      <c r="D183" s="17">
        <f t="shared" si="37"/>
        <v>574.6099166666667</v>
      </c>
      <c r="E183" s="17">
        <f t="shared" si="31"/>
        <v>608.810524111961</v>
      </c>
      <c r="F183" s="17">
        <f t="shared" si="32"/>
        <v>161633.99</v>
      </c>
      <c r="G183" s="16"/>
      <c r="H183" s="17">
        <f t="shared" si="35"/>
        <v>1183.4204407786276</v>
      </c>
      <c r="I183" s="17">
        <f t="shared" si="38"/>
        <v>323.53408333333334</v>
      </c>
      <c r="J183" s="24">
        <v>300.0000000000001</v>
      </c>
      <c r="K183" s="23">
        <f t="shared" si="30"/>
        <v>1159.8863574452944</v>
      </c>
      <c r="L183" s="23">
        <f t="shared" si="33"/>
        <v>90190.91</v>
      </c>
    </row>
    <row r="184" spans="1:12" ht="12">
      <c r="A184" s="12">
        <v>174</v>
      </c>
      <c r="B184" s="18">
        <f t="shared" si="34"/>
        <v>47574</v>
      </c>
      <c r="C184" s="17">
        <f t="shared" si="36"/>
        <v>1183.4204407786276</v>
      </c>
      <c r="D184" s="17">
        <f t="shared" si="37"/>
        <v>572.4537145833333</v>
      </c>
      <c r="E184" s="17">
        <f t="shared" si="31"/>
        <v>610.9667261952943</v>
      </c>
      <c r="F184" s="17">
        <f t="shared" si="32"/>
        <v>161023.02</v>
      </c>
      <c r="G184" s="16"/>
      <c r="H184" s="17">
        <f t="shared" si="35"/>
        <v>1183.4204407786276</v>
      </c>
      <c r="I184" s="17">
        <f t="shared" si="38"/>
        <v>319.4261395833334</v>
      </c>
      <c r="J184" s="24">
        <v>299.99999999999994</v>
      </c>
      <c r="K184" s="23">
        <f t="shared" si="30"/>
        <v>1163.9943011952942</v>
      </c>
      <c r="L184" s="23">
        <f t="shared" si="33"/>
        <v>89026.92</v>
      </c>
    </row>
    <row r="185" spans="1:12" ht="12">
      <c r="A185" s="12">
        <v>175</v>
      </c>
      <c r="B185" s="18">
        <f t="shared" si="34"/>
        <v>47604</v>
      </c>
      <c r="C185" s="17">
        <f t="shared" si="36"/>
        <v>1183.4204407786276</v>
      </c>
      <c r="D185" s="17">
        <f t="shared" si="37"/>
        <v>570.2898625</v>
      </c>
      <c r="E185" s="17">
        <f t="shared" si="31"/>
        <v>613.1305782786276</v>
      </c>
      <c r="F185" s="17">
        <f t="shared" si="32"/>
        <v>160409.89</v>
      </c>
      <c r="G185" s="16"/>
      <c r="H185" s="17">
        <f t="shared" si="35"/>
        <v>1183.4204407786276</v>
      </c>
      <c r="I185" s="17">
        <f t="shared" si="38"/>
        <v>315.303675</v>
      </c>
      <c r="J185" s="24">
        <v>300.0000000000001</v>
      </c>
      <c r="K185" s="23">
        <f t="shared" si="30"/>
        <v>1168.1167657786277</v>
      </c>
      <c r="L185" s="23">
        <f t="shared" si="33"/>
        <v>87858.8</v>
      </c>
    </row>
    <row r="186" spans="1:12" ht="12">
      <c r="A186" s="12">
        <v>176</v>
      </c>
      <c r="B186" s="18">
        <f t="shared" si="34"/>
        <v>47635</v>
      </c>
      <c r="C186" s="17">
        <f t="shared" si="36"/>
        <v>1183.4204407786276</v>
      </c>
      <c r="D186" s="17">
        <f t="shared" si="37"/>
        <v>568.1183604166667</v>
      </c>
      <c r="E186" s="17">
        <f t="shared" si="31"/>
        <v>615.3020803619609</v>
      </c>
      <c r="F186" s="17">
        <f t="shared" si="32"/>
        <v>159794.59</v>
      </c>
      <c r="G186" s="16"/>
      <c r="H186" s="17">
        <f t="shared" si="35"/>
        <v>1183.4204407786276</v>
      </c>
      <c r="I186" s="17">
        <f t="shared" si="38"/>
        <v>311.1665833333334</v>
      </c>
      <c r="J186" s="24">
        <v>300</v>
      </c>
      <c r="K186" s="23">
        <f t="shared" si="30"/>
        <v>1172.2538574452942</v>
      </c>
      <c r="L186" s="23">
        <f t="shared" si="33"/>
        <v>86686.55</v>
      </c>
    </row>
    <row r="187" spans="1:12" ht="12">
      <c r="A187" s="12">
        <v>177</v>
      </c>
      <c r="B187" s="18">
        <f t="shared" si="34"/>
        <v>47665</v>
      </c>
      <c r="C187" s="17">
        <f t="shared" si="36"/>
        <v>1183.4204407786276</v>
      </c>
      <c r="D187" s="17">
        <f t="shared" si="37"/>
        <v>565.9391729166667</v>
      </c>
      <c r="E187" s="17">
        <f t="shared" si="31"/>
        <v>617.4812678619609</v>
      </c>
      <c r="F187" s="17">
        <f t="shared" si="32"/>
        <v>159177.11</v>
      </c>
      <c r="G187" s="16"/>
      <c r="H187" s="17">
        <f t="shared" si="35"/>
        <v>1183.4204407786276</v>
      </c>
      <c r="I187" s="17">
        <f t="shared" si="38"/>
        <v>307.01486458333335</v>
      </c>
      <c r="J187" s="24">
        <v>300.00000000000006</v>
      </c>
      <c r="K187" s="23">
        <f t="shared" si="30"/>
        <v>1176.4055761952943</v>
      </c>
      <c r="L187" s="23">
        <f t="shared" si="33"/>
        <v>85510.14</v>
      </c>
    </row>
    <row r="188" spans="1:12" ht="12">
      <c r="A188" s="12">
        <v>178</v>
      </c>
      <c r="B188" s="18">
        <f t="shared" si="34"/>
        <v>47696</v>
      </c>
      <c r="C188" s="17">
        <f t="shared" si="36"/>
        <v>1183.4204407786276</v>
      </c>
      <c r="D188" s="17">
        <f t="shared" si="37"/>
        <v>563.7522645833333</v>
      </c>
      <c r="E188" s="17">
        <f t="shared" si="31"/>
        <v>619.6681761952943</v>
      </c>
      <c r="F188" s="17">
        <f t="shared" si="32"/>
        <v>158557.44</v>
      </c>
      <c r="G188" s="17"/>
      <c r="H188" s="17">
        <f t="shared" si="35"/>
        <v>1183.4204407786276</v>
      </c>
      <c r="I188" s="17">
        <f t="shared" si="38"/>
        <v>302.8484125</v>
      </c>
      <c r="J188" s="24">
        <v>300</v>
      </c>
      <c r="K188" s="23">
        <f t="shared" si="30"/>
        <v>1180.5720282786276</v>
      </c>
      <c r="L188" s="23">
        <f t="shared" si="33"/>
        <v>84329.57</v>
      </c>
    </row>
    <row r="189" spans="1:12" ht="12">
      <c r="A189" s="12">
        <v>179</v>
      </c>
      <c r="B189" s="18">
        <f t="shared" si="34"/>
        <v>47727</v>
      </c>
      <c r="C189" s="17">
        <f t="shared" si="36"/>
        <v>1183.4204407786276</v>
      </c>
      <c r="D189" s="17">
        <f t="shared" si="37"/>
        <v>561.5576000000001</v>
      </c>
      <c r="E189" s="17">
        <f t="shared" si="31"/>
        <v>621.8628407786275</v>
      </c>
      <c r="F189" s="17">
        <f t="shared" si="32"/>
        <v>157935.58</v>
      </c>
      <c r="G189" s="16"/>
      <c r="H189" s="17">
        <f t="shared" si="35"/>
        <v>1183.4204407786276</v>
      </c>
      <c r="I189" s="17">
        <f t="shared" si="38"/>
        <v>298.6672270833334</v>
      </c>
      <c r="J189" s="24">
        <v>299.9999999999999</v>
      </c>
      <c r="K189" s="23">
        <f t="shared" si="30"/>
        <v>1184.753213695294</v>
      </c>
      <c r="L189" s="23">
        <f t="shared" si="33"/>
        <v>83144.82</v>
      </c>
    </row>
    <row r="190" spans="1:12" ht="12">
      <c r="A190" s="12">
        <v>180</v>
      </c>
      <c r="B190" s="18">
        <f t="shared" si="34"/>
        <v>47757</v>
      </c>
      <c r="C190" s="17">
        <f t="shared" si="36"/>
        <v>1183.4204407786276</v>
      </c>
      <c r="D190" s="17">
        <f t="shared" si="37"/>
        <v>559.3551791666666</v>
      </c>
      <c r="E190" s="17">
        <f t="shared" si="31"/>
        <v>624.065261611961</v>
      </c>
      <c r="F190" s="17">
        <f t="shared" si="32"/>
        <v>157311.51</v>
      </c>
      <c r="G190" s="16"/>
      <c r="H190" s="17">
        <f t="shared" si="35"/>
        <v>1183.4204407786276</v>
      </c>
      <c r="I190" s="17">
        <f t="shared" si="38"/>
        <v>294.47123750000003</v>
      </c>
      <c r="J190" s="24">
        <v>299.9999999999999</v>
      </c>
      <c r="K190" s="23">
        <f t="shared" si="30"/>
        <v>1188.9492032786275</v>
      </c>
      <c r="L190" s="23">
        <f t="shared" si="33"/>
        <v>81955.87</v>
      </c>
    </row>
    <row r="191" spans="1:12" ht="12">
      <c r="A191" s="12">
        <v>181</v>
      </c>
      <c r="B191" s="18">
        <f t="shared" si="34"/>
        <v>47788</v>
      </c>
      <c r="C191" s="17">
        <f aca="true" t="shared" si="39" ref="C191:C254">IF(F190&gt;0,-PMT($C$4/12,$C$3*12,$C$5,0,0),0)</f>
        <v>1183.4204407786276</v>
      </c>
      <c r="D191" s="17">
        <f aca="true" t="shared" si="40" ref="D191:D254">IF(F190&gt;0,F190*($C$4/12),0)</f>
        <v>557.1449312500001</v>
      </c>
      <c r="E191" s="17">
        <f aca="true" t="shared" si="41" ref="E191:E254">C191-D191</f>
        <v>626.2755095286275</v>
      </c>
      <c r="F191" s="17">
        <f aca="true" t="shared" si="42" ref="F191:F254">ROUND(IF(F190-E191&gt;0,F190-E191,0),2)</f>
        <v>156685.23</v>
      </c>
      <c r="G191" s="19"/>
      <c r="H191" s="17">
        <f aca="true" t="shared" si="43" ref="H191:H254">IF(L190&gt;0,MIN(-PMT($C$4/12,$C$3*12,$C$5,0,0),L190+I191),0)</f>
        <v>1183.4204407786276</v>
      </c>
      <c r="I191" s="17">
        <f aca="true" t="shared" si="44" ref="I191:I254">IF(L190&gt;0,L190*($C$4/12),0)</f>
        <v>290.26037291666665</v>
      </c>
      <c r="J191" s="24">
        <v>299.99999999999994</v>
      </c>
      <c r="K191" s="23">
        <f aca="true" t="shared" si="45" ref="K191:K254">IF(H191=0,0,MIN(L190,H191-I191+J191))</f>
        <v>1193.160067861961</v>
      </c>
      <c r="L191" s="23">
        <f aca="true" t="shared" si="46" ref="L191:L254">ROUND(IF(L190-K191&gt;0,L190-K191,0),2)</f>
        <v>80762.71</v>
      </c>
    </row>
    <row r="192" spans="1:12" ht="12">
      <c r="A192" s="12">
        <v>182</v>
      </c>
      <c r="B192" s="18">
        <f t="shared" si="34"/>
        <v>47818</v>
      </c>
      <c r="C192" s="17">
        <f t="shared" si="39"/>
        <v>1183.4204407786276</v>
      </c>
      <c r="D192" s="17">
        <f t="shared" si="40"/>
        <v>554.9268562500001</v>
      </c>
      <c r="E192" s="17">
        <f t="shared" si="41"/>
        <v>628.4935845286275</v>
      </c>
      <c r="F192" s="17">
        <f t="shared" si="42"/>
        <v>156056.74</v>
      </c>
      <c r="G192" s="19"/>
      <c r="H192" s="17">
        <f t="shared" si="43"/>
        <v>1183.4204407786276</v>
      </c>
      <c r="I192" s="17">
        <f t="shared" si="44"/>
        <v>286.0345979166667</v>
      </c>
      <c r="J192" s="24">
        <v>300.0000000000001</v>
      </c>
      <c r="K192" s="23">
        <f t="shared" si="45"/>
        <v>1197.385842861961</v>
      </c>
      <c r="L192" s="23">
        <f t="shared" si="46"/>
        <v>79565.32</v>
      </c>
    </row>
    <row r="193" spans="1:12" ht="12">
      <c r="A193" s="12">
        <v>183</v>
      </c>
      <c r="B193" s="18">
        <f t="shared" si="34"/>
        <v>47849</v>
      </c>
      <c r="C193" s="17">
        <f t="shared" si="39"/>
        <v>1183.4204407786276</v>
      </c>
      <c r="D193" s="17">
        <f t="shared" si="40"/>
        <v>552.7009541666666</v>
      </c>
      <c r="E193" s="17">
        <f t="shared" si="41"/>
        <v>630.719486611961</v>
      </c>
      <c r="F193" s="17">
        <f t="shared" si="42"/>
        <v>155426.02</v>
      </c>
      <c r="G193" s="19"/>
      <c r="H193" s="17">
        <f t="shared" si="43"/>
        <v>1183.4204407786276</v>
      </c>
      <c r="I193" s="17">
        <f t="shared" si="44"/>
        <v>281.7938416666667</v>
      </c>
      <c r="J193" s="24">
        <v>299.9999999999999</v>
      </c>
      <c r="K193" s="23">
        <f t="shared" si="45"/>
        <v>1201.6265991119608</v>
      </c>
      <c r="L193" s="23">
        <f t="shared" si="46"/>
        <v>78363.69</v>
      </c>
    </row>
    <row r="194" spans="1:12" ht="12">
      <c r="A194" s="12">
        <v>184</v>
      </c>
      <c r="B194" s="18">
        <f t="shared" si="34"/>
        <v>47880</v>
      </c>
      <c r="C194" s="17">
        <f t="shared" si="39"/>
        <v>1183.4204407786276</v>
      </c>
      <c r="D194" s="17">
        <f t="shared" si="40"/>
        <v>550.4671541666667</v>
      </c>
      <c r="E194" s="17">
        <f t="shared" si="41"/>
        <v>632.953286611961</v>
      </c>
      <c r="F194" s="17">
        <f t="shared" si="42"/>
        <v>154793.07</v>
      </c>
      <c r="G194" s="16"/>
      <c r="H194" s="17">
        <f t="shared" si="43"/>
        <v>1183.4204407786276</v>
      </c>
      <c r="I194" s="17">
        <f t="shared" si="44"/>
        <v>277.53806875000004</v>
      </c>
      <c r="J194" s="24">
        <v>299.99999999999994</v>
      </c>
      <c r="K194" s="23">
        <f t="shared" si="45"/>
        <v>1205.8823720286275</v>
      </c>
      <c r="L194" s="23">
        <f t="shared" si="46"/>
        <v>77157.81</v>
      </c>
    </row>
    <row r="195" spans="1:12" ht="12">
      <c r="A195" s="12">
        <v>185</v>
      </c>
      <c r="B195" s="18">
        <f t="shared" si="34"/>
        <v>47908</v>
      </c>
      <c r="C195" s="17">
        <f t="shared" si="39"/>
        <v>1183.4204407786276</v>
      </c>
      <c r="D195" s="17">
        <f t="shared" si="40"/>
        <v>548.2254562500001</v>
      </c>
      <c r="E195" s="17">
        <f t="shared" si="41"/>
        <v>635.1949845286275</v>
      </c>
      <c r="F195" s="17">
        <f t="shared" si="42"/>
        <v>154157.88</v>
      </c>
      <c r="G195" s="16"/>
      <c r="H195" s="17">
        <f t="shared" si="43"/>
        <v>1183.4204407786276</v>
      </c>
      <c r="I195" s="17">
        <f t="shared" si="44"/>
        <v>273.26724375000003</v>
      </c>
      <c r="J195" s="24">
        <v>300</v>
      </c>
      <c r="K195" s="23">
        <f t="shared" si="45"/>
        <v>1210.1531970286276</v>
      </c>
      <c r="L195" s="23">
        <f t="shared" si="46"/>
        <v>75947.66</v>
      </c>
    </row>
    <row r="196" spans="1:12" ht="12">
      <c r="A196" s="12">
        <v>186</v>
      </c>
      <c r="B196" s="18">
        <f t="shared" si="34"/>
        <v>47939</v>
      </c>
      <c r="C196" s="17">
        <f t="shared" si="39"/>
        <v>1183.4204407786276</v>
      </c>
      <c r="D196" s="17">
        <f t="shared" si="40"/>
        <v>545.9758250000001</v>
      </c>
      <c r="E196" s="17">
        <f t="shared" si="41"/>
        <v>637.4446157786275</v>
      </c>
      <c r="F196" s="17">
        <f t="shared" si="42"/>
        <v>153520.44</v>
      </c>
      <c r="G196" s="16"/>
      <c r="H196" s="17">
        <f t="shared" si="43"/>
        <v>1183.4204407786276</v>
      </c>
      <c r="I196" s="17">
        <f t="shared" si="44"/>
        <v>268.9812958333334</v>
      </c>
      <c r="J196" s="24">
        <v>299.99999999999994</v>
      </c>
      <c r="K196" s="23">
        <f t="shared" si="45"/>
        <v>1214.4391449452942</v>
      </c>
      <c r="L196" s="23">
        <f t="shared" si="46"/>
        <v>74733.22</v>
      </c>
    </row>
    <row r="197" spans="1:12" ht="12">
      <c r="A197" s="12">
        <v>187</v>
      </c>
      <c r="B197" s="18">
        <f t="shared" si="34"/>
        <v>47969</v>
      </c>
      <c r="C197" s="17">
        <f t="shared" si="39"/>
        <v>1183.4204407786276</v>
      </c>
      <c r="D197" s="17">
        <f t="shared" si="40"/>
        <v>543.7182250000001</v>
      </c>
      <c r="E197" s="17">
        <f t="shared" si="41"/>
        <v>639.7022157786275</v>
      </c>
      <c r="F197" s="17">
        <f t="shared" si="42"/>
        <v>152880.74</v>
      </c>
      <c r="G197" s="16"/>
      <c r="H197" s="17">
        <f t="shared" si="43"/>
        <v>1183.4204407786276</v>
      </c>
      <c r="I197" s="17">
        <f t="shared" si="44"/>
        <v>264.6801541666667</v>
      </c>
      <c r="J197" s="24">
        <v>300.00000000000006</v>
      </c>
      <c r="K197" s="23">
        <f t="shared" si="45"/>
        <v>1218.740286611961</v>
      </c>
      <c r="L197" s="23">
        <f t="shared" si="46"/>
        <v>73514.48</v>
      </c>
    </row>
    <row r="198" spans="1:12" ht="12">
      <c r="A198" s="12">
        <v>188</v>
      </c>
      <c r="B198" s="18">
        <f t="shared" si="34"/>
        <v>48000</v>
      </c>
      <c r="C198" s="17">
        <f t="shared" si="39"/>
        <v>1183.4204407786276</v>
      </c>
      <c r="D198" s="17">
        <f t="shared" si="40"/>
        <v>541.4526208333333</v>
      </c>
      <c r="E198" s="17">
        <f t="shared" si="41"/>
        <v>641.9678199452943</v>
      </c>
      <c r="F198" s="17">
        <f t="shared" si="42"/>
        <v>152238.77</v>
      </c>
      <c r="G198" s="16"/>
      <c r="H198" s="17">
        <f t="shared" si="43"/>
        <v>1183.4204407786276</v>
      </c>
      <c r="I198" s="17">
        <f t="shared" si="44"/>
        <v>260.36378333333334</v>
      </c>
      <c r="J198" s="24">
        <v>299.9999999999999</v>
      </c>
      <c r="K198" s="23">
        <f t="shared" si="45"/>
        <v>1223.0566574452941</v>
      </c>
      <c r="L198" s="23">
        <f t="shared" si="46"/>
        <v>72291.42</v>
      </c>
    </row>
    <row r="199" spans="1:12" ht="12">
      <c r="A199" s="12">
        <v>189</v>
      </c>
      <c r="B199" s="18">
        <f t="shared" si="34"/>
        <v>48030</v>
      </c>
      <c r="C199" s="17">
        <f t="shared" si="39"/>
        <v>1183.4204407786276</v>
      </c>
      <c r="D199" s="17">
        <f t="shared" si="40"/>
        <v>539.1789770833333</v>
      </c>
      <c r="E199" s="17">
        <f t="shared" si="41"/>
        <v>644.2414636952943</v>
      </c>
      <c r="F199" s="17">
        <f t="shared" si="42"/>
        <v>151594.53</v>
      </c>
      <c r="G199" s="16"/>
      <c r="H199" s="17">
        <f t="shared" si="43"/>
        <v>1183.4204407786276</v>
      </c>
      <c r="I199" s="17">
        <f t="shared" si="44"/>
        <v>256.03211250000004</v>
      </c>
      <c r="J199" s="24">
        <v>300</v>
      </c>
      <c r="K199" s="23">
        <f t="shared" si="45"/>
        <v>1227.3883282786276</v>
      </c>
      <c r="L199" s="23">
        <f t="shared" si="46"/>
        <v>71064.03</v>
      </c>
    </row>
    <row r="200" spans="1:12" ht="12">
      <c r="A200" s="12">
        <v>190</v>
      </c>
      <c r="B200" s="18">
        <f t="shared" si="34"/>
        <v>48061</v>
      </c>
      <c r="C200" s="17">
        <f t="shared" si="39"/>
        <v>1183.4204407786276</v>
      </c>
      <c r="D200" s="17">
        <f t="shared" si="40"/>
        <v>536.89729375</v>
      </c>
      <c r="E200" s="17">
        <f t="shared" si="41"/>
        <v>646.5231470286276</v>
      </c>
      <c r="F200" s="17">
        <f t="shared" si="42"/>
        <v>150948.01</v>
      </c>
      <c r="G200" s="16"/>
      <c r="H200" s="17">
        <f t="shared" si="43"/>
        <v>1183.4204407786276</v>
      </c>
      <c r="I200" s="17">
        <f t="shared" si="44"/>
        <v>251.68510625000002</v>
      </c>
      <c r="J200" s="24">
        <v>300</v>
      </c>
      <c r="K200" s="23">
        <f t="shared" si="45"/>
        <v>1231.7353345286276</v>
      </c>
      <c r="L200" s="23">
        <f t="shared" si="46"/>
        <v>69832.29</v>
      </c>
    </row>
    <row r="201" spans="1:12" ht="12">
      <c r="A201" s="12">
        <v>191</v>
      </c>
      <c r="B201" s="18">
        <f t="shared" si="34"/>
        <v>48092</v>
      </c>
      <c r="C201" s="17">
        <f t="shared" si="39"/>
        <v>1183.4204407786276</v>
      </c>
      <c r="D201" s="17">
        <f t="shared" si="40"/>
        <v>534.6075354166668</v>
      </c>
      <c r="E201" s="17">
        <f t="shared" si="41"/>
        <v>648.8129053619608</v>
      </c>
      <c r="F201" s="17">
        <f t="shared" si="42"/>
        <v>150299.2</v>
      </c>
      <c r="G201" s="16"/>
      <c r="H201" s="17">
        <f t="shared" si="43"/>
        <v>1183.4204407786276</v>
      </c>
      <c r="I201" s="17">
        <f t="shared" si="44"/>
        <v>247.32269374999998</v>
      </c>
      <c r="J201" s="24">
        <v>299.9999999999999</v>
      </c>
      <c r="K201" s="23">
        <f t="shared" si="45"/>
        <v>1236.0977470286275</v>
      </c>
      <c r="L201" s="23">
        <f t="shared" si="46"/>
        <v>68596.19</v>
      </c>
    </row>
    <row r="202" spans="1:12" ht="12">
      <c r="A202" s="12">
        <v>192</v>
      </c>
      <c r="B202" s="18">
        <f t="shared" si="34"/>
        <v>48122</v>
      </c>
      <c r="C202" s="17">
        <f t="shared" si="39"/>
        <v>1183.4204407786276</v>
      </c>
      <c r="D202" s="17">
        <f t="shared" si="40"/>
        <v>532.3096666666668</v>
      </c>
      <c r="E202" s="17">
        <f t="shared" si="41"/>
        <v>651.1107741119608</v>
      </c>
      <c r="F202" s="17">
        <f t="shared" si="42"/>
        <v>149648.09</v>
      </c>
      <c r="G202" s="16"/>
      <c r="H202" s="17">
        <f t="shared" si="43"/>
        <v>1183.4204407786276</v>
      </c>
      <c r="I202" s="17">
        <f t="shared" si="44"/>
        <v>242.94483958333336</v>
      </c>
      <c r="J202" s="24">
        <v>300.00000000000006</v>
      </c>
      <c r="K202" s="23">
        <f t="shared" si="45"/>
        <v>1240.4756011952943</v>
      </c>
      <c r="L202" s="23">
        <f t="shared" si="46"/>
        <v>67355.71</v>
      </c>
    </row>
    <row r="203" spans="1:12" ht="12">
      <c r="A203" s="12">
        <v>193</v>
      </c>
      <c r="B203" s="18">
        <f t="shared" si="34"/>
        <v>48153</v>
      </c>
      <c r="C203" s="17">
        <f t="shared" si="39"/>
        <v>1183.4204407786276</v>
      </c>
      <c r="D203" s="17">
        <f t="shared" si="40"/>
        <v>530.0036520833333</v>
      </c>
      <c r="E203" s="17">
        <f t="shared" si="41"/>
        <v>653.4167886952943</v>
      </c>
      <c r="F203" s="17">
        <f t="shared" si="42"/>
        <v>148994.67</v>
      </c>
      <c r="G203" s="16"/>
      <c r="H203" s="17">
        <f t="shared" si="43"/>
        <v>1183.4204407786276</v>
      </c>
      <c r="I203" s="17">
        <f t="shared" si="44"/>
        <v>238.5514729166667</v>
      </c>
      <c r="J203" s="24">
        <v>299.9999999999999</v>
      </c>
      <c r="K203" s="23">
        <f t="shared" si="45"/>
        <v>1244.8689678619608</v>
      </c>
      <c r="L203" s="23">
        <f t="shared" si="46"/>
        <v>66110.84</v>
      </c>
    </row>
    <row r="204" spans="1:12" ht="12">
      <c r="A204" s="12">
        <v>194</v>
      </c>
      <c r="B204" s="18">
        <f t="shared" si="34"/>
        <v>48183</v>
      </c>
      <c r="C204" s="17">
        <f t="shared" si="39"/>
        <v>1183.4204407786276</v>
      </c>
      <c r="D204" s="17">
        <f t="shared" si="40"/>
        <v>527.68945625</v>
      </c>
      <c r="E204" s="17">
        <f t="shared" si="41"/>
        <v>655.7309845286276</v>
      </c>
      <c r="F204" s="17">
        <f t="shared" si="42"/>
        <v>148338.94</v>
      </c>
      <c r="G204" s="16"/>
      <c r="H204" s="17">
        <f t="shared" si="43"/>
        <v>1183.4204407786276</v>
      </c>
      <c r="I204" s="17">
        <f t="shared" si="44"/>
        <v>234.14255833333334</v>
      </c>
      <c r="J204" s="24">
        <v>300.0000000000001</v>
      </c>
      <c r="K204" s="23">
        <f t="shared" si="45"/>
        <v>1249.2778824452944</v>
      </c>
      <c r="L204" s="23">
        <f t="shared" si="46"/>
        <v>64861.56</v>
      </c>
    </row>
    <row r="205" spans="1:12" ht="12">
      <c r="A205" s="12">
        <v>195</v>
      </c>
      <c r="B205" s="18">
        <f aca="true" t="shared" si="47" ref="B205:B268">EDATE(B204,1)</f>
        <v>48214</v>
      </c>
      <c r="C205" s="17">
        <f t="shared" si="39"/>
        <v>1183.4204407786276</v>
      </c>
      <c r="D205" s="17">
        <f t="shared" si="40"/>
        <v>525.3670791666667</v>
      </c>
      <c r="E205" s="17">
        <f t="shared" si="41"/>
        <v>658.0533616119609</v>
      </c>
      <c r="F205" s="17">
        <f t="shared" si="42"/>
        <v>147680.89</v>
      </c>
      <c r="G205" s="16"/>
      <c r="H205" s="17">
        <f t="shared" si="43"/>
        <v>1183.4204407786276</v>
      </c>
      <c r="I205" s="17">
        <f t="shared" si="44"/>
        <v>229.718025</v>
      </c>
      <c r="J205" s="24">
        <v>300.0000000000001</v>
      </c>
      <c r="K205" s="23">
        <f t="shared" si="45"/>
        <v>1253.7024157786277</v>
      </c>
      <c r="L205" s="23">
        <f t="shared" si="46"/>
        <v>63607.86</v>
      </c>
    </row>
    <row r="206" spans="1:12" ht="12">
      <c r="A206" s="12">
        <v>196</v>
      </c>
      <c r="B206" s="18">
        <f t="shared" si="47"/>
        <v>48245</v>
      </c>
      <c r="C206" s="17">
        <f t="shared" si="39"/>
        <v>1183.4204407786276</v>
      </c>
      <c r="D206" s="17">
        <f t="shared" si="40"/>
        <v>523.0364854166668</v>
      </c>
      <c r="E206" s="17">
        <f t="shared" si="41"/>
        <v>660.3839553619608</v>
      </c>
      <c r="F206" s="17">
        <f t="shared" si="42"/>
        <v>147020.51</v>
      </c>
      <c r="G206" s="16"/>
      <c r="H206" s="17">
        <f t="shared" si="43"/>
        <v>1183.4204407786276</v>
      </c>
      <c r="I206" s="17">
        <f t="shared" si="44"/>
        <v>225.27783750000003</v>
      </c>
      <c r="J206" s="24">
        <v>300</v>
      </c>
      <c r="K206" s="23">
        <f t="shared" si="45"/>
        <v>1258.1426032786276</v>
      </c>
      <c r="L206" s="23">
        <f t="shared" si="46"/>
        <v>62349.72</v>
      </c>
    </row>
    <row r="207" spans="1:12" ht="12">
      <c r="A207" s="12">
        <v>197</v>
      </c>
      <c r="B207" s="18">
        <f t="shared" si="47"/>
        <v>48274</v>
      </c>
      <c r="C207" s="17">
        <f t="shared" si="39"/>
        <v>1183.4204407786276</v>
      </c>
      <c r="D207" s="17">
        <f t="shared" si="40"/>
        <v>520.6976395833334</v>
      </c>
      <c r="E207" s="17">
        <f t="shared" si="41"/>
        <v>662.7228011952942</v>
      </c>
      <c r="F207" s="17">
        <f t="shared" si="42"/>
        <v>146357.79</v>
      </c>
      <c r="G207" s="16"/>
      <c r="H207" s="17">
        <f t="shared" si="43"/>
        <v>1183.4204407786276</v>
      </c>
      <c r="I207" s="17">
        <f t="shared" si="44"/>
        <v>220.82192500000002</v>
      </c>
      <c r="J207" s="24">
        <v>300.00000000000006</v>
      </c>
      <c r="K207" s="23">
        <f t="shared" si="45"/>
        <v>1262.5985157786276</v>
      </c>
      <c r="L207" s="23">
        <f t="shared" si="46"/>
        <v>61087.12</v>
      </c>
    </row>
    <row r="208" spans="1:12" ht="12">
      <c r="A208" s="12">
        <v>198</v>
      </c>
      <c r="B208" s="18">
        <f t="shared" si="47"/>
        <v>48305</v>
      </c>
      <c r="C208" s="17">
        <f t="shared" si="39"/>
        <v>1183.4204407786276</v>
      </c>
      <c r="D208" s="17">
        <f t="shared" si="40"/>
        <v>518.3505062500001</v>
      </c>
      <c r="E208" s="17">
        <f t="shared" si="41"/>
        <v>665.0699345286275</v>
      </c>
      <c r="F208" s="17">
        <f t="shared" si="42"/>
        <v>145692.72</v>
      </c>
      <c r="G208" s="16"/>
      <c r="H208" s="17">
        <f t="shared" si="43"/>
        <v>1183.4204407786276</v>
      </c>
      <c r="I208" s="17">
        <f t="shared" si="44"/>
        <v>216.35021666666668</v>
      </c>
      <c r="J208" s="24">
        <v>300</v>
      </c>
      <c r="K208" s="23">
        <f t="shared" si="45"/>
        <v>1267.070224111961</v>
      </c>
      <c r="L208" s="23">
        <f t="shared" si="46"/>
        <v>59820.05</v>
      </c>
    </row>
    <row r="209" spans="1:12" ht="12">
      <c r="A209" s="12">
        <v>199</v>
      </c>
      <c r="B209" s="18">
        <f t="shared" si="47"/>
        <v>48335</v>
      </c>
      <c r="C209" s="17">
        <f t="shared" si="39"/>
        <v>1183.4204407786276</v>
      </c>
      <c r="D209" s="17">
        <f t="shared" si="40"/>
        <v>515.99505</v>
      </c>
      <c r="E209" s="17">
        <f t="shared" si="41"/>
        <v>667.4253907786276</v>
      </c>
      <c r="F209" s="17">
        <f t="shared" si="42"/>
        <v>145025.29</v>
      </c>
      <c r="G209" s="16"/>
      <c r="H209" s="17">
        <f t="shared" si="43"/>
        <v>1183.4204407786276</v>
      </c>
      <c r="I209" s="17">
        <f t="shared" si="44"/>
        <v>211.86267708333335</v>
      </c>
      <c r="J209" s="24">
        <v>300.0000000000001</v>
      </c>
      <c r="K209" s="23">
        <f t="shared" si="45"/>
        <v>1271.5577636952944</v>
      </c>
      <c r="L209" s="23">
        <f t="shared" si="46"/>
        <v>58548.49</v>
      </c>
    </row>
    <row r="210" spans="1:12" ht="12">
      <c r="A210" s="12">
        <v>200</v>
      </c>
      <c r="B210" s="18">
        <f t="shared" si="47"/>
        <v>48366</v>
      </c>
      <c r="C210" s="17">
        <f t="shared" si="39"/>
        <v>1183.4204407786276</v>
      </c>
      <c r="D210" s="17">
        <f t="shared" si="40"/>
        <v>513.6312354166668</v>
      </c>
      <c r="E210" s="17">
        <f t="shared" si="41"/>
        <v>669.7892053619609</v>
      </c>
      <c r="F210" s="17">
        <f t="shared" si="42"/>
        <v>144355.5</v>
      </c>
      <c r="G210" s="16"/>
      <c r="H210" s="17">
        <f t="shared" si="43"/>
        <v>1183.4204407786276</v>
      </c>
      <c r="I210" s="17">
        <f t="shared" si="44"/>
        <v>207.35923541666668</v>
      </c>
      <c r="J210" s="24">
        <v>300</v>
      </c>
      <c r="K210" s="23">
        <f t="shared" si="45"/>
        <v>1276.061205361961</v>
      </c>
      <c r="L210" s="23">
        <f t="shared" si="46"/>
        <v>57272.43</v>
      </c>
    </row>
    <row r="211" spans="1:12" ht="12">
      <c r="A211" s="12">
        <v>201</v>
      </c>
      <c r="B211" s="18">
        <f t="shared" si="47"/>
        <v>48396</v>
      </c>
      <c r="C211" s="17">
        <f t="shared" si="39"/>
        <v>1183.4204407786276</v>
      </c>
      <c r="D211" s="17">
        <f t="shared" si="40"/>
        <v>511.2590625</v>
      </c>
      <c r="E211" s="17">
        <f t="shared" si="41"/>
        <v>672.1613782786276</v>
      </c>
      <c r="F211" s="17">
        <f t="shared" si="42"/>
        <v>143683.34</v>
      </c>
      <c r="G211" s="16"/>
      <c r="H211" s="17">
        <f t="shared" si="43"/>
        <v>1183.4204407786276</v>
      </c>
      <c r="I211" s="17">
        <f t="shared" si="44"/>
        <v>202.83985625000003</v>
      </c>
      <c r="J211" s="24">
        <v>300.0000000000001</v>
      </c>
      <c r="K211" s="23">
        <f t="shared" si="45"/>
        <v>1280.5805845286277</v>
      </c>
      <c r="L211" s="23">
        <f t="shared" si="46"/>
        <v>55991.85</v>
      </c>
    </row>
    <row r="212" spans="1:12" ht="12">
      <c r="A212" s="12">
        <v>202</v>
      </c>
      <c r="B212" s="18">
        <f t="shared" si="47"/>
        <v>48427</v>
      </c>
      <c r="C212" s="17">
        <f t="shared" si="39"/>
        <v>1183.4204407786276</v>
      </c>
      <c r="D212" s="17">
        <f t="shared" si="40"/>
        <v>508.8784958333334</v>
      </c>
      <c r="E212" s="17">
        <f t="shared" si="41"/>
        <v>674.5419449452943</v>
      </c>
      <c r="F212" s="17">
        <f t="shared" si="42"/>
        <v>143008.8</v>
      </c>
      <c r="G212" s="16"/>
      <c r="H212" s="17">
        <f t="shared" si="43"/>
        <v>1183.4204407786276</v>
      </c>
      <c r="I212" s="17">
        <f t="shared" si="44"/>
        <v>198.30446875</v>
      </c>
      <c r="J212" s="24">
        <v>299.99999999999994</v>
      </c>
      <c r="K212" s="23">
        <f t="shared" si="45"/>
        <v>1285.1159720286275</v>
      </c>
      <c r="L212" s="23">
        <f t="shared" si="46"/>
        <v>54706.73</v>
      </c>
    </row>
    <row r="213" spans="1:12" ht="12">
      <c r="A213" s="12">
        <v>203</v>
      </c>
      <c r="B213" s="18">
        <f t="shared" si="47"/>
        <v>48458</v>
      </c>
      <c r="C213" s="17">
        <f t="shared" si="39"/>
        <v>1183.4204407786276</v>
      </c>
      <c r="D213" s="17">
        <f t="shared" si="40"/>
        <v>506.4895</v>
      </c>
      <c r="E213" s="17">
        <f t="shared" si="41"/>
        <v>676.9309407786276</v>
      </c>
      <c r="F213" s="17">
        <f t="shared" si="42"/>
        <v>142331.87</v>
      </c>
      <c r="G213" s="16"/>
      <c r="H213" s="17">
        <f t="shared" si="43"/>
        <v>1183.4204407786276</v>
      </c>
      <c r="I213" s="17">
        <f t="shared" si="44"/>
        <v>193.75300208333337</v>
      </c>
      <c r="J213" s="24">
        <v>299.9999999999999</v>
      </c>
      <c r="K213" s="23">
        <f t="shared" si="45"/>
        <v>1289.667438695294</v>
      </c>
      <c r="L213" s="23">
        <f t="shared" si="46"/>
        <v>53417.06</v>
      </c>
    </row>
    <row r="214" spans="1:12" ht="12">
      <c r="A214" s="12">
        <v>204</v>
      </c>
      <c r="B214" s="18">
        <f t="shared" si="47"/>
        <v>48488</v>
      </c>
      <c r="C214" s="17">
        <f t="shared" si="39"/>
        <v>1183.4204407786276</v>
      </c>
      <c r="D214" s="17">
        <f t="shared" si="40"/>
        <v>504.09203958333336</v>
      </c>
      <c r="E214" s="17">
        <f t="shared" si="41"/>
        <v>679.3284011952942</v>
      </c>
      <c r="F214" s="17">
        <f t="shared" si="42"/>
        <v>141652.54</v>
      </c>
      <c r="G214" s="16"/>
      <c r="H214" s="17">
        <f t="shared" si="43"/>
        <v>1183.4204407786276</v>
      </c>
      <c r="I214" s="17">
        <f t="shared" si="44"/>
        <v>189.18542083333332</v>
      </c>
      <c r="J214" s="24">
        <v>300.0000000000001</v>
      </c>
      <c r="K214" s="23">
        <f t="shared" si="45"/>
        <v>1294.2350199452944</v>
      </c>
      <c r="L214" s="23">
        <f t="shared" si="46"/>
        <v>52122.82</v>
      </c>
    </row>
    <row r="215" spans="1:12" ht="12">
      <c r="A215" s="12">
        <v>205</v>
      </c>
      <c r="B215" s="18">
        <f t="shared" si="47"/>
        <v>48519</v>
      </c>
      <c r="C215" s="17">
        <f t="shared" si="39"/>
        <v>1183.4204407786276</v>
      </c>
      <c r="D215" s="17">
        <f t="shared" si="40"/>
        <v>501.68607916666673</v>
      </c>
      <c r="E215" s="17">
        <f t="shared" si="41"/>
        <v>681.7343616119608</v>
      </c>
      <c r="F215" s="17">
        <f t="shared" si="42"/>
        <v>140970.81</v>
      </c>
      <c r="G215" s="16"/>
      <c r="H215" s="17">
        <f t="shared" si="43"/>
        <v>1183.4204407786276</v>
      </c>
      <c r="I215" s="17">
        <f t="shared" si="44"/>
        <v>184.6016541666667</v>
      </c>
      <c r="J215" s="24">
        <v>300.0000000000001</v>
      </c>
      <c r="K215" s="23">
        <f t="shared" si="45"/>
        <v>1298.818786611961</v>
      </c>
      <c r="L215" s="23">
        <f t="shared" si="46"/>
        <v>50824</v>
      </c>
    </row>
    <row r="216" spans="1:12" ht="12">
      <c r="A216" s="12">
        <v>206</v>
      </c>
      <c r="B216" s="18">
        <f t="shared" si="47"/>
        <v>48549</v>
      </c>
      <c r="C216" s="17">
        <f t="shared" si="39"/>
        <v>1183.4204407786276</v>
      </c>
      <c r="D216" s="17">
        <f t="shared" si="40"/>
        <v>499.27161875</v>
      </c>
      <c r="E216" s="17">
        <f t="shared" si="41"/>
        <v>684.1488220286276</v>
      </c>
      <c r="F216" s="17">
        <f t="shared" si="42"/>
        <v>140286.66</v>
      </c>
      <c r="G216" s="16"/>
      <c r="H216" s="17">
        <f t="shared" si="43"/>
        <v>1183.4204407786276</v>
      </c>
      <c r="I216" s="17">
        <f t="shared" si="44"/>
        <v>180.0016666666667</v>
      </c>
      <c r="J216" s="24">
        <v>299.9999999999999</v>
      </c>
      <c r="K216" s="23">
        <f t="shared" si="45"/>
        <v>1303.4187741119608</v>
      </c>
      <c r="L216" s="23">
        <f t="shared" si="46"/>
        <v>49520.58</v>
      </c>
    </row>
    <row r="217" spans="1:12" ht="12">
      <c r="A217" s="12">
        <v>207</v>
      </c>
      <c r="B217" s="18">
        <f t="shared" si="47"/>
        <v>48580</v>
      </c>
      <c r="C217" s="17">
        <f t="shared" si="39"/>
        <v>1183.4204407786276</v>
      </c>
      <c r="D217" s="17">
        <f t="shared" si="40"/>
        <v>496.84858750000006</v>
      </c>
      <c r="E217" s="17">
        <f t="shared" si="41"/>
        <v>686.5718532786275</v>
      </c>
      <c r="F217" s="17">
        <f t="shared" si="42"/>
        <v>139600.09</v>
      </c>
      <c r="G217" s="16"/>
      <c r="H217" s="17">
        <f t="shared" si="43"/>
        <v>1183.4204407786276</v>
      </c>
      <c r="I217" s="17">
        <f t="shared" si="44"/>
        <v>175.3853875</v>
      </c>
      <c r="J217" s="24">
        <v>300</v>
      </c>
      <c r="K217" s="23">
        <f t="shared" si="45"/>
        <v>1308.0350532786276</v>
      </c>
      <c r="L217" s="23">
        <f t="shared" si="46"/>
        <v>48212.54</v>
      </c>
    </row>
    <row r="218" spans="1:12" ht="12">
      <c r="A218" s="12">
        <v>208</v>
      </c>
      <c r="B218" s="18">
        <f t="shared" si="47"/>
        <v>48611</v>
      </c>
      <c r="C218" s="17">
        <f t="shared" si="39"/>
        <v>1183.4204407786276</v>
      </c>
      <c r="D218" s="17">
        <f t="shared" si="40"/>
        <v>494.4169854166667</v>
      </c>
      <c r="E218" s="17">
        <f t="shared" si="41"/>
        <v>689.003455361961</v>
      </c>
      <c r="F218" s="17">
        <f t="shared" si="42"/>
        <v>138911.09</v>
      </c>
      <c r="G218" s="16"/>
      <c r="H218" s="17">
        <f t="shared" si="43"/>
        <v>1183.4204407786276</v>
      </c>
      <c r="I218" s="17">
        <f t="shared" si="44"/>
        <v>170.75274583333334</v>
      </c>
      <c r="J218" s="24">
        <v>299.99999999999994</v>
      </c>
      <c r="K218" s="23">
        <f t="shared" si="45"/>
        <v>1312.6676949452942</v>
      </c>
      <c r="L218" s="23">
        <f t="shared" si="46"/>
        <v>46899.87</v>
      </c>
    </row>
    <row r="219" spans="1:12" ht="12">
      <c r="A219" s="12">
        <v>209</v>
      </c>
      <c r="B219" s="18">
        <f t="shared" si="47"/>
        <v>48639</v>
      </c>
      <c r="C219" s="17">
        <f t="shared" si="39"/>
        <v>1183.4204407786276</v>
      </c>
      <c r="D219" s="17">
        <f t="shared" si="40"/>
        <v>491.97677708333333</v>
      </c>
      <c r="E219" s="17">
        <f t="shared" si="41"/>
        <v>691.4436636952943</v>
      </c>
      <c r="F219" s="17">
        <f t="shared" si="42"/>
        <v>138219.65</v>
      </c>
      <c r="G219" s="16"/>
      <c r="H219" s="17">
        <f t="shared" si="43"/>
        <v>1183.4204407786276</v>
      </c>
      <c r="I219" s="17">
        <f t="shared" si="44"/>
        <v>166.10370625000002</v>
      </c>
      <c r="J219" s="24">
        <v>300.00000000000006</v>
      </c>
      <c r="K219" s="23">
        <f t="shared" si="45"/>
        <v>1317.3167345286276</v>
      </c>
      <c r="L219" s="23">
        <f t="shared" si="46"/>
        <v>45582.55</v>
      </c>
    </row>
    <row r="220" spans="1:12" ht="12">
      <c r="A220" s="12">
        <v>210</v>
      </c>
      <c r="B220" s="18">
        <f t="shared" si="47"/>
        <v>48670</v>
      </c>
      <c r="C220" s="17">
        <f t="shared" si="39"/>
        <v>1183.4204407786276</v>
      </c>
      <c r="D220" s="17">
        <f t="shared" si="40"/>
        <v>489.52792708333334</v>
      </c>
      <c r="E220" s="17">
        <f t="shared" si="41"/>
        <v>693.8925136952943</v>
      </c>
      <c r="F220" s="17">
        <f t="shared" si="42"/>
        <v>137525.76</v>
      </c>
      <c r="G220" s="16"/>
      <c r="H220" s="17">
        <f t="shared" si="43"/>
        <v>1183.4204407786276</v>
      </c>
      <c r="I220" s="17">
        <f t="shared" si="44"/>
        <v>161.4381979166667</v>
      </c>
      <c r="J220" s="24">
        <v>300</v>
      </c>
      <c r="K220" s="23">
        <f t="shared" si="45"/>
        <v>1321.982242861961</v>
      </c>
      <c r="L220" s="23">
        <f t="shared" si="46"/>
        <v>44260.57</v>
      </c>
    </row>
    <row r="221" spans="1:12" ht="12">
      <c r="A221" s="12">
        <v>211</v>
      </c>
      <c r="B221" s="18">
        <f t="shared" si="47"/>
        <v>48700</v>
      </c>
      <c r="C221" s="17">
        <f t="shared" si="39"/>
        <v>1183.4204407786276</v>
      </c>
      <c r="D221" s="17">
        <f t="shared" si="40"/>
        <v>487.07040000000006</v>
      </c>
      <c r="E221" s="17">
        <f t="shared" si="41"/>
        <v>696.3500407786275</v>
      </c>
      <c r="F221" s="17">
        <f t="shared" si="42"/>
        <v>136829.41</v>
      </c>
      <c r="G221" s="16"/>
      <c r="H221" s="17">
        <f t="shared" si="43"/>
        <v>1183.4204407786276</v>
      </c>
      <c r="I221" s="17">
        <f t="shared" si="44"/>
        <v>156.75618541666668</v>
      </c>
      <c r="J221" s="24">
        <v>299.9999999999999</v>
      </c>
      <c r="K221" s="23">
        <f t="shared" si="45"/>
        <v>1326.6642553619608</v>
      </c>
      <c r="L221" s="23">
        <f t="shared" si="46"/>
        <v>42933.91</v>
      </c>
    </row>
    <row r="222" spans="1:12" ht="12">
      <c r="A222" s="12">
        <v>212</v>
      </c>
      <c r="B222" s="18">
        <f t="shared" si="47"/>
        <v>48731</v>
      </c>
      <c r="C222" s="17">
        <f t="shared" si="39"/>
        <v>1183.4204407786276</v>
      </c>
      <c r="D222" s="17">
        <f t="shared" si="40"/>
        <v>484.60416041666673</v>
      </c>
      <c r="E222" s="17">
        <f t="shared" si="41"/>
        <v>698.8162803619609</v>
      </c>
      <c r="F222" s="17">
        <f t="shared" si="42"/>
        <v>136130.59</v>
      </c>
      <c r="G222" s="16"/>
      <c r="H222" s="17">
        <f t="shared" si="43"/>
        <v>1183.4204407786276</v>
      </c>
      <c r="I222" s="17">
        <f t="shared" si="44"/>
        <v>152.05759791666668</v>
      </c>
      <c r="J222" s="24">
        <v>299.99999999999994</v>
      </c>
      <c r="K222" s="23">
        <f t="shared" si="45"/>
        <v>1331.3628428619609</v>
      </c>
      <c r="L222" s="23">
        <f t="shared" si="46"/>
        <v>41602.55</v>
      </c>
    </row>
    <row r="223" spans="1:12" ht="12">
      <c r="A223" s="12">
        <v>213</v>
      </c>
      <c r="B223" s="18">
        <f t="shared" si="47"/>
        <v>48761</v>
      </c>
      <c r="C223" s="17">
        <f t="shared" si="39"/>
        <v>1183.4204407786276</v>
      </c>
      <c r="D223" s="17">
        <f t="shared" si="40"/>
        <v>482.1291729166667</v>
      </c>
      <c r="E223" s="17">
        <f t="shared" si="41"/>
        <v>701.2912678619609</v>
      </c>
      <c r="F223" s="17">
        <f t="shared" si="42"/>
        <v>135429.3</v>
      </c>
      <c r="G223" s="16"/>
      <c r="H223" s="17">
        <f t="shared" si="43"/>
        <v>1183.4204407786276</v>
      </c>
      <c r="I223" s="17">
        <f t="shared" si="44"/>
        <v>147.34236458333336</v>
      </c>
      <c r="J223" s="24">
        <v>300</v>
      </c>
      <c r="K223" s="23">
        <f t="shared" si="45"/>
        <v>1336.0780761952942</v>
      </c>
      <c r="L223" s="23">
        <f t="shared" si="46"/>
        <v>40266.47</v>
      </c>
    </row>
    <row r="224" spans="1:12" ht="12">
      <c r="A224" s="12">
        <v>214</v>
      </c>
      <c r="B224" s="18">
        <f t="shared" si="47"/>
        <v>48792</v>
      </c>
      <c r="C224" s="17">
        <f t="shared" si="39"/>
        <v>1183.4204407786276</v>
      </c>
      <c r="D224" s="17">
        <f t="shared" si="40"/>
        <v>479.6454375</v>
      </c>
      <c r="E224" s="17">
        <f t="shared" si="41"/>
        <v>703.7750032786275</v>
      </c>
      <c r="F224" s="17">
        <f t="shared" si="42"/>
        <v>134725.52</v>
      </c>
      <c r="G224" s="16"/>
      <c r="H224" s="17">
        <f t="shared" si="43"/>
        <v>1183.4204407786276</v>
      </c>
      <c r="I224" s="17">
        <f t="shared" si="44"/>
        <v>142.61041458333335</v>
      </c>
      <c r="J224" s="24">
        <v>300.00000000000006</v>
      </c>
      <c r="K224" s="23">
        <f t="shared" si="45"/>
        <v>1340.8100261952943</v>
      </c>
      <c r="L224" s="23">
        <f t="shared" si="46"/>
        <v>38925.66</v>
      </c>
    </row>
    <row r="225" spans="1:12" ht="12">
      <c r="A225" s="12">
        <v>215</v>
      </c>
      <c r="B225" s="18">
        <f t="shared" si="47"/>
        <v>48823</v>
      </c>
      <c r="C225" s="17">
        <f t="shared" si="39"/>
        <v>1183.4204407786276</v>
      </c>
      <c r="D225" s="17">
        <f t="shared" si="40"/>
        <v>477.1528833333333</v>
      </c>
      <c r="E225" s="17">
        <f t="shared" si="41"/>
        <v>706.2675574452943</v>
      </c>
      <c r="F225" s="17">
        <f t="shared" si="42"/>
        <v>134019.25</v>
      </c>
      <c r="G225" s="16"/>
      <c r="H225" s="17">
        <f t="shared" si="43"/>
        <v>1183.4204407786276</v>
      </c>
      <c r="I225" s="17">
        <f t="shared" si="44"/>
        <v>137.8617125</v>
      </c>
      <c r="J225" s="24">
        <v>299.99999999999994</v>
      </c>
      <c r="K225" s="23">
        <f t="shared" si="45"/>
        <v>1345.5587282786275</v>
      </c>
      <c r="L225" s="23">
        <f t="shared" si="46"/>
        <v>37580.1</v>
      </c>
    </row>
    <row r="226" spans="1:12" ht="12">
      <c r="A226" s="12">
        <v>216</v>
      </c>
      <c r="B226" s="18">
        <f t="shared" si="47"/>
        <v>48853</v>
      </c>
      <c r="C226" s="17">
        <f t="shared" si="39"/>
        <v>1183.4204407786276</v>
      </c>
      <c r="D226" s="17">
        <f t="shared" si="40"/>
        <v>474.6515104166667</v>
      </c>
      <c r="E226" s="17">
        <f t="shared" si="41"/>
        <v>708.7689303619609</v>
      </c>
      <c r="F226" s="17">
        <f t="shared" si="42"/>
        <v>133310.48</v>
      </c>
      <c r="G226" s="16"/>
      <c r="H226" s="17">
        <f t="shared" si="43"/>
        <v>1183.4204407786276</v>
      </c>
      <c r="I226" s="17">
        <f t="shared" si="44"/>
        <v>133.0961875</v>
      </c>
      <c r="J226" s="24">
        <v>300</v>
      </c>
      <c r="K226" s="23">
        <f t="shared" si="45"/>
        <v>1350.3242532786276</v>
      </c>
      <c r="L226" s="23">
        <f t="shared" si="46"/>
        <v>36229.78</v>
      </c>
    </row>
    <row r="227" spans="1:12" ht="12">
      <c r="A227" s="12">
        <v>217</v>
      </c>
      <c r="B227" s="18">
        <f t="shared" si="47"/>
        <v>48884</v>
      </c>
      <c r="C227" s="17">
        <f t="shared" si="39"/>
        <v>1183.4204407786276</v>
      </c>
      <c r="D227" s="17">
        <f t="shared" si="40"/>
        <v>472.1412833333334</v>
      </c>
      <c r="E227" s="17">
        <f t="shared" si="41"/>
        <v>711.2791574452942</v>
      </c>
      <c r="F227" s="17">
        <f t="shared" si="42"/>
        <v>132599.2</v>
      </c>
      <c r="G227" s="16"/>
      <c r="H227" s="17">
        <f t="shared" si="43"/>
        <v>1183.4204407786276</v>
      </c>
      <c r="I227" s="17">
        <f t="shared" si="44"/>
        <v>128.31380416666667</v>
      </c>
      <c r="J227" s="24">
        <v>300.00000000000006</v>
      </c>
      <c r="K227" s="23">
        <f t="shared" si="45"/>
        <v>1355.106636611961</v>
      </c>
      <c r="L227" s="23">
        <f t="shared" si="46"/>
        <v>34874.67</v>
      </c>
    </row>
    <row r="228" spans="1:12" ht="12">
      <c r="A228" s="12">
        <v>218</v>
      </c>
      <c r="B228" s="18">
        <f t="shared" si="47"/>
        <v>48914</v>
      </c>
      <c r="C228" s="17">
        <f t="shared" si="39"/>
        <v>1183.4204407786276</v>
      </c>
      <c r="D228" s="17">
        <f t="shared" si="40"/>
        <v>469.6221666666667</v>
      </c>
      <c r="E228" s="17">
        <f t="shared" si="41"/>
        <v>713.7982741119608</v>
      </c>
      <c r="F228" s="17">
        <f t="shared" si="42"/>
        <v>131885.4</v>
      </c>
      <c r="G228" s="16"/>
      <c r="H228" s="17">
        <f t="shared" si="43"/>
        <v>1183.4204407786276</v>
      </c>
      <c r="I228" s="17">
        <f t="shared" si="44"/>
        <v>123.51445625000001</v>
      </c>
      <c r="J228" s="24">
        <v>300.00000000000006</v>
      </c>
      <c r="K228" s="23">
        <f t="shared" si="45"/>
        <v>1359.9059845286276</v>
      </c>
      <c r="L228" s="23">
        <f t="shared" si="46"/>
        <v>33514.76</v>
      </c>
    </row>
    <row r="229" spans="1:12" ht="12">
      <c r="A229" s="12">
        <v>219</v>
      </c>
      <c r="B229" s="18">
        <f t="shared" si="47"/>
        <v>48945</v>
      </c>
      <c r="C229" s="17">
        <f t="shared" si="39"/>
        <v>1183.4204407786276</v>
      </c>
      <c r="D229" s="17">
        <f t="shared" si="40"/>
        <v>467.094125</v>
      </c>
      <c r="E229" s="17">
        <f t="shared" si="41"/>
        <v>716.3263157786275</v>
      </c>
      <c r="F229" s="17">
        <f t="shared" si="42"/>
        <v>131169.07</v>
      </c>
      <c r="G229" s="16"/>
      <c r="H229" s="17">
        <f t="shared" si="43"/>
        <v>1183.4204407786276</v>
      </c>
      <c r="I229" s="17">
        <f t="shared" si="44"/>
        <v>118.69810833333335</v>
      </c>
      <c r="J229" s="24">
        <v>300.0000000000001</v>
      </c>
      <c r="K229" s="23">
        <f t="shared" si="45"/>
        <v>1364.7223324452943</v>
      </c>
      <c r="L229" s="23">
        <f t="shared" si="46"/>
        <v>32150.04</v>
      </c>
    </row>
    <row r="230" spans="1:12" ht="12">
      <c r="A230" s="12">
        <v>220</v>
      </c>
      <c r="B230" s="18">
        <f t="shared" si="47"/>
        <v>48976</v>
      </c>
      <c r="C230" s="17">
        <f t="shared" si="39"/>
        <v>1183.4204407786276</v>
      </c>
      <c r="D230" s="17">
        <f t="shared" si="40"/>
        <v>464.55712291666674</v>
      </c>
      <c r="E230" s="17">
        <f t="shared" si="41"/>
        <v>718.8633178619609</v>
      </c>
      <c r="F230" s="17">
        <f t="shared" si="42"/>
        <v>130450.21</v>
      </c>
      <c r="G230" s="16"/>
      <c r="H230" s="17">
        <f t="shared" si="43"/>
        <v>1183.4204407786276</v>
      </c>
      <c r="I230" s="17">
        <f t="shared" si="44"/>
        <v>113.864725</v>
      </c>
      <c r="J230" s="24">
        <v>300.00000000000034</v>
      </c>
      <c r="K230" s="23">
        <f t="shared" si="45"/>
        <v>1369.555715778628</v>
      </c>
      <c r="L230" s="23">
        <f t="shared" si="46"/>
        <v>30780.48</v>
      </c>
    </row>
    <row r="231" spans="1:12" ht="12">
      <c r="A231" s="12">
        <v>221</v>
      </c>
      <c r="B231" s="18">
        <f t="shared" si="47"/>
        <v>49004</v>
      </c>
      <c r="C231" s="17">
        <f t="shared" si="39"/>
        <v>1183.4204407786276</v>
      </c>
      <c r="D231" s="17">
        <f t="shared" si="40"/>
        <v>462.0111604166667</v>
      </c>
      <c r="E231" s="17">
        <f t="shared" si="41"/>
        <v>721.4092803619609</v>
      </c>
      <c r="F231" s="17">
        <f t="shared" si="42"/>
        <v>129728.8</v>
      </c>
      <c r="G231" s="16"/>
      <c r="H231" s="17">
        <f t="shared" si="43"/>
        <v>1183.4204407786276</v>
      </c>
      <c r="I231" s="17">
        <f t="shared" si="44"/>
        <v>109.0142</v>
      </c>
      <c r="J231" s="24">
        <v>299.99999999999994</v>
      </c>
      <c r="K231" s="23">
        <f t="shared" si="45"/>
        <v>1374.4062407786275</v>
      </c>
      <c r="L231" s="23">
        <f t="shared" si="46"/>
        <v>29406.07</v>
      </c>
    </row>
    <row r="232" spans="1:12" ht="12">
      <c r="A232" s="12">
        <v>222</v>
      </c>
      <c r="B232" s="18">
        <f t="shared" si="47"/>
        <v>49035</v>
      </c>
      <c r="C232" s="17">
        <f t="shared" si="39"/>
        <v>1183.4204407786276</v>
      </c>
      <c r="D232" s="17">
        <f t="shared" si="40"/>
        <v>459.4561666666667</v>
      </c>
      <c r="E232" s="17">
        <f t="shared" si="41"/>
        <v>723.9642741119609</v>
      </c>
      <c r="F232" s="17">
        <f t="shared" si="42"/>
        <v>129004.84</v>
      </c>
      <c r="G232" s="16"/>
      <c r="H232" s="17">
        <f t="shared" si="43"/>
        <v>1183.4204407786276</v>
      </c>
      <c r="I232" s="17">
        <f t="shared" si="44"/>
        <v>104.14649791666668</v>
      </c>
      <c r="J232" s="24">
        <v>300</v>
      </c>
      <c r="K232" s="23">
        <f t="shared" si="45"/>
        <v>1379.273942861961</v>
      </c>
      <c r="L232" s="23">
        <f t="shared" si="46"/>
        <v>28026.8</v>
      </c>
    </row>
    <row r="233" spans="1:12" ht="12">
      <c r="A233" s="12">
        <v>223</v>
      </c>
      <c r="B233" s="18">
        <f t="shared" si="47"/>
        <v>49065</v>
      </c>
      <c r="C233" s="17">
        <f t="shared" si="39"/>
        <v>1183.4204407786276</v>
      </c>
      <c r="D233" s="17">
        <f t="shared" si="40"/>
        <v>456.8921416666667</v>
      </c>
      <c r="E233" s="17">
        <f t="shared" si="41"/>
        <v>726.5282991119609</v>
      </c>
      <c r="F233" s="17">
        <f t="shared" si="42"/>
        <v>128278.31</v>
      </c>
      <c r="G233" s="16"/>
      <c r="H233" s="17">
        <f t="shared" si="43"/>
        <v>1183.4204407786276</v>
      </c>
      <c r="I233" s="17">
        <f t="shared" si="44"/>
        <v>99.26158333333333</v>
      </c>
      <c r="J233" s="24">
        <v>299.99999999999966</v>
      </c>
      <c r="K233" s="23">
        <f t="shared" si="45"/>
        <v>1384.158857445294</v>
      </c>
      <c r="L233" s="23">
        <f t="shared" si="46"/>
        <v>26642.64</v>
      </c>
    </row>
    <row r="234" spans="1:12" ht="12">
      <c r="A234" s="12">
        <v>224</v>
      </c>
      <c r="B234" s="18">
        <f t="shared" si="47"/>
        <v>49096</v>
      </c>
      <c r="C234" s="17">
        <f t="shared" si="39"/>
        <v>1183.4204407786276</v>
      </c>
      <c r="D234" s="17">
        <f t="shared" si="40"/>
        <v>454.31901458333334</v>
      </c>
      <c r="E234" s="17">
        <f t="shared" si="41"/>
        <v>729.1014261952943</v>
      </c>
      <c r="F234" s="17">
        <f t="shared" si="42"/>
        <v>127549.21</v>
      </c>
      <c r="G234" s="16"/>
      <c r="H234" s="17">
        <f t="shared" si="43"/>
        <v>1183.4204407786276</v>
      </c>
      <c r="I234" s="17">
        <f t="shared" si="44"/>
        <v>94.35935</v>
      </c>
      <c r="J234" s="24">
        <v>300.00000000000006</v>
      </c>
      <c r="K234" s="23">
        <f t="shared" si="45"/>
        <v>1389.0610907786277</v>
      </c>
      <c r="L234" s="23">
        <f t="shared" si="46"/>
        <v>25253.58</v>
      </c>
    </row>
    <row r="235" spans="1:12" ht="12">
      <c r="A235" s="12">
        <v>225</v>
      </c>
      <c r="B235" s="18">
        <f t="shared" si="47"/>
        <v>49126</v>
      </c>
      <c r="C235" s="17">
        <f t="shared" si="39"/>
        <v>1183.4204407786276</v>
      </c>
      <c r="D235" s="17">
        <f t="shared" si="40"/>
        <v>451.73678541666675</v>
      </c>
      <c r="E235" s="17">
        <f t="shared" si="41"/>
        <v>731.6836553619609</v>
      </c>
      <c r="F235" s="17">
        <f t="shared" si="42"/>
        <v>126817.53</v>
      </c>
      <c r="G235" s="16"/>
      <c r="H235" s="17">
        <f t="shared" si="43"/>
        <v>1183.4204407786276</v>
      </c>
      <c r="I235" s="17">
        <f t="shared" si="44"/>
        <v>89.43976250000001</v>
      </c>
      <c r="J235" s="24">
        <v>300.0000000000001</v>
      </c>
      <c r="K235" s="23">
        <f t="shared" si="45"/>
        <v>1393.9806782786277</v>
      </c>
      <c r="L235" s="23">
        <f t="shared" si="46"/>
        <v>23859.6</v>
      </c>
    </row>
    <row r="236" spans="1:12" ht="12">
      <c r="A236" s="12">
        <v>226</v>
      </c>
      <c r="B236" s="18">
        <f t="shared" si="47"/>
        <v>49157</v>
      </c>
      <c r="C236" s="17">
        <f t="shared" si="39"/>
        <v>1183.4204407786276</v>
      </c>
      <c r="D236" s="17">
        <f t="shared" si="40"/>
        <v>449.14541875000003</v>
      </c>
      <c r="E236" s="17">
        <f t="shared" si="41"/>
        <v>734.2750220286275</v>
      </c>
      <c r="F236" s="17">
        <f t="shared" si="42"/>
        <v>126083.25</v>
      </c>
      <c r="G236" s="16"/>
      <c r="H236" s="17">
        <f t="shared" si="43"/>
        <v>1183.4204407786276</v>
      </c>
      <c r="I236" s="17">
        <f t="shared" si="44"/>
        <v>84.50275</v>
      </c>
      <c r="J236" s="24">
        <v>299.99999999999966</v>
      </c>
      <c r="K236" s="23">
        <f t="shared" si="45"/>
        <v>1398.9176907786273</v>
      </c>
      <c r="L236" s="23">
        <f t="shared" si="46"/>
        <v>22460.68</v>
      </c>
    </row>
    <row r="237" spans="1:12" ht="12">
      <c r="A237" s="12">
        <v>227</v>
      </c>
      <c r="B237" s="18">
        <f t="shared" si="47"/>
        <v>49188</v>
      </c>
      <c r="C237" s="17">
        <f t="shared" si="39"/>
        <v>1183.4204407786276</v>
      </c>
      <c r="D237" s="17">
        <f t="shared" si="40"/>
        <v>446.54484375000004</v>
      </c>
      <c r="E237" s="17">
        <f t="shared" si="41"/>
        <v>736.8755970286276</v>
      </c>
      <c r="F237" s="17">
        <f t="shared" si="42"/>
        <v>125346.37</v>
      </c>
      <c r="G237" s="16"/>
      <c r="H237" s="17">
        <f t="shared" si="43"/>
        <v>1183.4204407786276</v>
      </c>
      <c r="I237" s="17">
        <f t="shared" si="44"/>
        <v>79.54824166666667</v>
      </c>
      <c r="J237" s="24">
        <v>300.00000000000006</v>
      </c>
      <c r="K237" s="23">
        <f t="shared" si="45"/>
        <v>1403.872199111961</v>
      </c>
      <c r="L237" s="23">
        <f t="shared" si="46"/>
        <v>21056.81</v>
      </c>
    </row>
    <row r="238" spans="1:12" ht="12">
      <c r="A238" s="12">
        <v>228</v>
      </c>
      <c r="B238" s="18">
        <f t="shared" si="47"/>
        <v>49218</v>
      </c>
      <c r="C238" s="17">
        <f t="shared" si="39"/>
        <v>1183.4204407786276</v>
      </c>
      <c r="D238" s="17">
        <f t="shared" si="40"/>
        <v>443.93506041666666</v>
      </c>
      <c r="E238" s="17">
        <f t="shared" si="41"/>
        <v>739.485380361961</v>
      </c>
      <c r="F238" s="17">
        <f t="shared" si="42"/>
        <v>124606.88</v>
      </c>
      <c r="G238" s="16"/>
      <c r="H238" s="17">
        <f t="shared" si="43"/>
        <v>1183.4204407786276</v>
      </c>
      <c r="I238" s="17">
        <f t="shared" si="44"/>
        <v>74.57620208333334</v>
      </c>
      <c r="J238" s="24">
        <v>300</v>
      </c>
      <c r="K238" s="23">
        <f t="shared" si="45"/>
        <v>1408.8442386952943</v>
      </c>
      <c r="L238" s="23">
        <f t="shared" si="46"/>
        <v>19647.97</v>
      </c>
    </row>
    <row r="239" spans="1:12" ht="12">
      <c r="A239" s="12">
        <v>229</v>
      </c>
      <c r="B239" s="18">
        <f t="shared" si="47"/>
        <v>49249</v>
      </c>
      <c r="C239" s="17">
        <f t="shared" si="39"/>
        <v>1183.4204407786276</v>
      </c>
      <c r="D239" s="17">
        <f t="shared" si="40"/>
        <v>441.3160333333334</v>
      </c>
      <c r="E239" s="17">
        <f t="shared" si="41"/>
        <v>742.1044074452942</v>
      </c>
      <c r="F239" s="17">
        <f t="shared" si="42"/>
        <v>123864.78</v>
      </c>
      <c r="G239" s="16"/>
      <c r="H239" s="17">
        <f t="shared" si="43"/>
        <v>1183.4204407786276</v>
      </c>
      <c r="I239" s="17">
        <f t="shared" si="44"/>
        <v>69.58656041666667</v>
      </c>
      <c r="J239" s="24">
        <v>299.9999999999999</v>
      </c>
      <c r="K239" s="23">
        <f t="shared" si="45"/>
        <v>1413.8338803619608</v>
      </c>
      <c r="L239" s="23">
        <f t="shared" si="46"/>
        <v>18234.14</v>
      </c>
    </row>
    <row r="240" spans="1:12" ht="12">
      <c r="A240" s="12">
        <v>230</v>
      </c>
      <c r="B240" s="18">
        <f t="shared" si="47"/>
        <v>49279</v>
      </c>
      <c r="C240" s="17">
        <f t="shared" si="39"/>
        <v>1183.4204407786276</v>
      </c>
      <c r="D240" s="17">
        <f t="shared" si="40"/>
        <v>438.6877625</v>
      </c>
      <c r="E240" s="17">
        <f t="shared" si="41"/>
        <v>744.7326782786276</v>
      </c>
      <c r="F240" s="17">
        <f t="shared" si="42"/>
        <v>123120.05</v>
      </c>
      <c r="G240" s="16"/>
      <c r="H240" s="17">
        <f t="shared" si="43"/>
        <v>1183.4204407786276</v>
      </c>
      <c r="I240" s="17">
        <f t="shared" si="44"/>
        <v>64.57924583333333</v>
      </c>
      <c r="J240" s="24">
        <v>300.00000000000006</v>
      </c>
      <c r="K240" s="23">
        <f t="shared" si="45"/>
        <v>1418.8411949452943</v>
      </c>
      <c r="L240" s="23">
        <f t="shared" si="46"/>
        <v>16815.3</v>
      </c>
    </row>
    <row r="241" spans="1:12" ht="12">
      <c r="A241" s="12">
        <v>231</v>
      </c>
      <c r="B241" s="18">
        <f t="shared" si="47"/>
        <v>49310</v>
      </c>
      <c r="C241" s="17">
        <f t="shared" si="39"/>
        <v>1183.4204407786276</v>
      </c>
      <c r="D241" s="17">
        <f t="shared" si="40"/>
        <v>436.0501770833334</v>
      </c>
      <c r="E241" s="17">
        <f t="shared" si="41"/>
        <v>747.3702636952942</v>
      </c>
      <c r="F241" s="17">
        <f t="shared" si="42"/>
        <v>122372.68</v>
      </c>
      <c r="G241" s="16"/>
      <c r="H241" s="17">
        <f t="shared" si="43"/>
        <v>1183.4204407786276</v>
      </c>
      <c r="I241" s="17">
        <f t="shared" si="44"/>
        <v>59.554187500000005</v>
      </c>
      <c r="J241" s="24">
        <v>300.00000000000034</v>
      </c>
      <c r="K241" s="23">
        <f t="shared" si="45"/>
        <v>1423.866253278628</v>
      </c>
      <c r="L241" s="23">
        <f t="shared" si="46"/>
        <v>15391.43</v>
      </c>
    </row>
    <row r="242" spans="1:12" ht="12">
      <c r="A242" s="12">
        <v>232</v>
      </c>
      <c r="B242" s="18">
        <f t="shared" si="47"/>
        <v>49341</v>
      </c>
      <c r="C242" s="17">
        <f t="shared" si="39"/>
        <v>1183.4204407786276</v>
      </c>
      <c r="D242" s="17">
        <f t="shared" si="40"/>
        <v>433.40324166666664</v>
      </c>
      <c r="E242" s="17">
        <f t="shared" si="41"/>
        <v>750.017199111961</v>
      </c>
      <c r="F242" s="17">
        <f t="shared" si="42"/>
        <v>121622.66</v>
      </c>
      <c r="G242" s="16"/>
      <c r="H242" s="17">
        <f t="shared" si="43"/>
        <v>1183.4204407786276</v>
      </c>
      <c r="I242" s="17">
        <f t="shared" si="44"/>
        <v>54.51131458333334</v>
      </c>
      <c r="J242" s="24">
        <v>299.99999999999994</v>
      </c>
      <c r="K242" s="23">
        <f t="shared" si="45"/>
        <v>1428.9091261952942</v>
      </c>
      <c r="L242" s="23">
        <f t="shared" si="46"/>
        <v>13962.52</v>
      </c>
    </row>
    <row r="243" spans="1:12" ht="12">
      <c r="A243" s="12">
        <v>233</v>
      </c>
      <c r="B243" s="18">
        <f t="shared" si="47"/>
        <v>49369</v>
      </c>
      <c r="C243" s="17">
        <f t="shared" si="39"/>
        <v>1183.4204407786276</v>
      </c>
      <c r="D243" s="17">
        <f t="shared" si="40"/>
        <v>430.7469208333334</v>
      </c>
      <c r="E243" s="17">
        <f t="shared" si="41"/>
        <v>752.6735199452942</v>
      </c>
      <c r="F243" s="17">
        <f t="shared" si="42"/>
        <v>120869.99</v>
      </c>
      <c r="G243" s="16"/>
      <c r="H243" s="17">
        <f t="shared" si="43"/>
        <v>1183.4204407786276</v>
      </c>
      <c r="I243" s="17">
        <f t="shared" si="44"/>
        <v>49.450591666666675</v>
      </c>
      <c r="J243" s="24">
        <v>300</v>
      </c>
      <c r="K243" s="23">
        <f t="shared" si="45"/>
        <v>1433.969849111961</v>
      </c>
      <c r="L243" s="23">
        <f t="shared" si="46"/>
        <v>12528.55</v>
      </c>
    </row>
    <row r="244" spans="1:12" ht="12">
      <c r="A244" s="12">
        <v>234</v>
      </c>
      <c r="B244" s="18">
        <f t="shared" si="47"/>
        <v>49400</v>
      </c>
      <c r="C244" s="17">
        <f t="shared" si="39"/>
        <v>1183.4204407786276</v>
      </c>
      <c r="D244" s="17">
        <f t="shared" si="40"/>
        <v>428.0812145833334</v>
      </c>
      <c r="E244" s="17">
        <f t="shared" si="41"/>
        <v>755.3392261952943</v>
      </c>
      <c r="F244" s="17">
        <f t="shared" si="42"/>
        <v>120114.65</v>
      </c>
      <c r="G244" s="16"/>
      <c r="H244" s="17">
        <f t="shared" si="43"/>
        <v>1183.4204407786276</v>
      </c>
      <c r="I244" s="17">
        <f t="shared" si="44"/>
        <v>44.37194791666667</v>
      </c>
      <c r="J244" s="24">
        <v>300.00000000000006</v>
      </c>
      <c r="K244" s="23">
        <f t="shared" si="45"/>
        <v>1439.048492861961</v>
      </c>
      <c r="L244" s="23">
        <f t="shared" si="46"/>
        <v>11089.5</v>
      </c>
    </row>
    <row r="245" spans="1:12" ht="12">
      <c r="A245" s="12">
        <v>235</v>
      </c>
      <c r="B245" s="18">
        <f t="shared" si="47"/>
        <v>49430</v>
      </c>
      <c r="C245" s="17">
        <f t="shared" si="39"/>
        <v>1183.4204407786276</v>
      </c>
      <c r="D245" s="17">
        <f t="shared" si="40"/>
        <v>425.40605208333335</v>
      </c>
      <c r="E245" s="17">
        <f t="shared" si="41"/>
        <v>758.0143886952942</v>
      </c>
      <c r="F245" s="17">
        <f t="shared" si="42"/>
        <v>119356.64</v>
      </c>
      <c r="G245" s="16"/>
      <c r="H245" s="17">
        <f t="shared" si="43"/>
        <v>1183.4204407786276</v>
      </c>
      <c r="I245" s="17">
        <f t="shared" si="44"/>
        <v>39.275312500000005</v>
      </c>
      <c r="J245" s="24">
        <v>300.00000000000006</v>
      </c>
      <c r="K245" s="23">
        <f t="shared" si="45"/>
        <v>1444.1451282786277</v>
      </c>
      <c r="L245" s="23">
        <f t="shared" si="46"/>
        <v>9645.35</v>
      </c>
    </row>
    <row r="246" spans="1:12" ht="12">
      <c r="A246" s="12">
        <v>236</v>
      </c>
      <c r="B246" s="18">
        <f t="shared" si="47"/>
        <v>49461</v>
      </c>
      <c r="C246" s="17">
        <f t="shared" si="39"/>
        <v>1183.4204407786276</v>
      </c>
      <c r="D246" s="17">
        <f t="shared" si="40"/>
        <v>422.7214333333334</v>
      </c>
      <c r="E246" s="17">
        <f t="shared" si="41"/>
        <v>760.6990074452942</v>
      </c>
      <c r="F246" s="17">
        <f t="shared" si="42"/>
        <v>118595.94</v>
      </c>
      <c r="G246" s="16"/>
      <c r="H246" s="17">
        <f t="shared" si="43"/>
        <v>1183.4204407786276</v>
      </c>
      <c r="I246" s="17">
        <f t="shared" si="44"/>
        <v>34.160614583333334</v>
      </c>
      <c r="J246" s="24">
        <v>299.99999999999966</v>
      </c>
      <c r="K246" s="23">
        <f t="shared" si="45"/>
        <v>1449.259826195294</v>
      </c>
      <c r="L246" s="23">
        <f t="shared" si="46"/>
        <v>8196.09</v>
      </c>
    </row>
    <row r="247" spans="1:12" ht="12">
      <c r="A247" s="12">
        <v>237</v>
      </c>
      <c r="B247" s="18">
        <f t="shared" si="47"/>
        <v>49491</v>
      </c>
      <c r="C247" s="17">
        <f t="shared" si="39"/>
        <v>1183.4204407786276</v>
      </c>
      <c r="D247" s="17">
        <f t="shared" si="40"/>
        <v>420.02728750000006</v>
      </c>
      <c r="E247" s="17">
        <f t="shared" si="41"/>
        <v>763.3931532786276</v>
      </c>
      <c r="F247" s="17">
        <f t="shared" si="42"/>
        <v>117832.55</v>
      </c>
      <c r="G247" s="16"/>
      <c r="H247" s="17">
        <f t="shared" si="43"/>
        <v>1183.4204407786276</v>
      </c>
      <c r="I247" s="17">
        <f t="shared" si="44"/>
        <v>29.02781875</v>
      </c>
      <c r="J247" s="24">
        <v>299.99999999999994</v>
      </c>
      <c r="K247" s="23">
        <f t="shared" si="45"/>
        <v>1454.3926220286276</v>
      </c>
      <c r="L247" s="23">
        <f t="shared" si="46"/>
        <v>6741.7</v>
      </c>
    </row>
    <row r="248" spans="1:12" ht="12">
      <c r="A248" s="12">
        <v>238</v>
      </c>
      <c r="B248" s="18">
        <f t="shared" si="47"/>
        <v>49522</v>
      </c>
      <c r="C248" s="17">
        <f t="shared" si="39"/>
        <v>1183.4204407786276</v>
      </c>
      <c r="D248" s="17">
        <f t="shared" si="40"/>
        <v>417.3236145833334</v>
      </c>
      <c r="E248" s="17">
        <f t="shared" si="41"/>
        <v>766.0968261952942</v>
      </c>
      <c r="F248" s="17">
        <f t="shared" si="42"/>
        <v>117066.45</v>
      </c>
      <c r="G248" s="16"/>
      <c r="H248" s="17">
        <f t="shared" si="43"/>
        <v>1183.4204407786276</v>
      </c>
      <c r="I248" s="17">
        <f t="shared" si="44"/>
        <v>23.876854166666668</v>
      </c>
      <c r="J248" s="24">
        <v>300.00000000000006</v>
      </c>
      <c r="K248" s="23">
        <f t="shared" si="45"/>
        <v>1459.543586611961</v>
      </c>
      <c r="L248" s="23">
        <f t="shared" si="46"/>
        <v>5282.16</v>
      </c>
    </row>
    <row r="249" spans="1:12" ht="12">
      <c r="A249" s="12">
        <v>239</v>
      </c>
      <c r="B249" s="18">
        <f t="shared" si="47"/>
        <v>49553</v>
      </c>
      <c r="C249" s="17">
        <f t="shared" si="39"/>
        <v>1183.4204407786276</v>
      </c>
      <c r="D249" s="17">
        <f t="shared" si="40"/>
        <v>414.61034375</v>
      </c>
      <c r="E249" s="17">
        <f t="shared" si="41"/>
        <v>768.8100970286275</v>
      </c>
      <c r="F249" s="17">
        <f t="shared" si="42"/>
        <v>116297.64</v>
      </c>
      <c r="G249" s="16"/>
      <c r="H249" s="17">
        <f t="shared" si="43"/>
        <v>1183.4204407786276</v>
      </c>
      <c r="I249" s="17">
        <f t="shared" si="44"/>
        <v>18.70765</v>
      </c>
      <c r="J249" s="24">
        <v>299.99999999999994</v>
      </c>
      <c r="K249" s="23">
        <f t="shared" si="45"/>
        <v>1464.7127907786276</v>
      </c>
      <c r="L249" s="23">
        <f t="shared" si="46"/>
        <v>3817.45</v>
      </c>
    </row>
    <row r="250" spans="1:12" ht="12">
      <c r="A250" s="12">
        <v>240</v>
      </c>
      <c r="B250" s="18">
        <f t="shared" si="47"/>
        <v>49583</v>
      </c>
      <c r="C250" s="17">
        <f t="shared" si="39"/>
        <v>1183.4204407786276</v>
      </c>
      <c r="D250" s="17">
        <f t="shared" si="40"/>
        <v>411.88747500000005</v>
      </c>
      <c r="E250" s="17">
        <f t="shared" si="41"/>
        <v>771.5329657786276</v>
      </c>
      <c r="F250" s="17">
        <f t="shared" si="42"/>
        <v>115526.11</v>
      </c>
      <c r="G250" s="16"/>
      <c r="H250" s="17">
        <f t="shared" si="43"/>
        <v>1183.4204407786276</v>
      </c>
      <c r="I250" s="17">
        <f t="shared" si="44"/>
        <v>13.520135416666667</v>
      </c>
      <c r="J250" s="24">
        <v>300.00000000000034</v>
      </c>
      <c r="K250" s="23">
        <f t="shared" si="45"/>
        <v>1469.9003053619613</v>
      </c>
      <c r="L250" s="23">
        <f t="shared" si="46"/>
        <v>2347.55</v>
      </c>
    </row>
    <row r="251" spans="1:12" ht="12">
      <c r="A251" s="12">
        <v>241</v>
      </c>
      <c r="B251" s="18">
        <f t="shared" si="47"/>
        <v>49614</v>
      </c>
      <c r="C251" s="17">
        <f t="shared" si="39"/>
        <v>1183.4204407786276</v>
      </c>
      <c r="D251" s="17">
        <f t="shared" si="40"/>
        <v>409.1549729166667</v>
      </c>
      <c r="E251" s="17">
        <f t="shared" si="41"/>
        <v>774.2654678619609</v>
      </c>
      <c r="F251" s="17">
        <f t="shared" si="42"/>
        <v>114751.84</v>
      </c>
      <c r="G251" s="16"/>
      <c r="H251" s="17">
        <f t="shared" si="43"/>
        <v>1183.4204407786276</v>
      </c>
      <c r="I251" s="17">
        <f t="shared" si="44"/>
        <v>8.314239583333334</v>
      </c>
      <c r="J251" s="24">
        <v>300</v>
      </c>
      <c r="K251" s="23">
        <f t="shared" si="45"/>
        <v>1475.1062011952943</v>
      </c>
      <c r="L251" s="23">
        <f t="shared" si="46"/>
        <v>872.44</v>
      </c>
    </row>
    <row r="252" spans="1:12" ht="12">
      <c r="A252" s="12">
        <v>242</v>
      </c>
      <c r="B252" s="18">
        <f t="shared" si="47"/>
        <v>49644</v>
      </c>
      <c r="C252" s="17">
        <f t="shared" si="39"/>
        <v>1183.4204407786276</v>
      </c>
      <c r="D252" s="17">
        <f t="shared" si="40"/>
        <v>406.4127666666667</v>
      </c>
      <c r="E252" s="17">
        <f t="shared" si="41"/>
        <v>777.0076741119609</v>
      </c>
      <c r="F252" s="17">
        <f t="shared" si="42"/>
        <v>113974.83</v>
      </c>
      <c r="G252" s="16"/>
      <c r="H252" s="17">
        <f t="shared" si="43"/>
        <v>875.5298916666667</v>
      </c>
      <c r="I252" s="17">
        <f t="shared" si="44"/>
        <v>3.089891666666667</v>
      </c>
      <c r="J252" s="24"/>
      <c r="K252" s="23">
        <f t="shared" si="45"/>
        <v>872.44</v>
      </c>
      <c r="L252" s="23">
        <f t="shared" si="46"/>
        <v>0</v>
      </c>
    </row>
    <row r="253" spans="1:12" ht="12">
      <c r="A253" s="12">
        <v>243</v>
      </c>
      <c r="B253" s="18">
        <f t="shared" si="47"/>
        <v>49675</v>
      </c>
      <c r="C253" s="17">
        <f t="shared" si="39"/>
        <v>1183.4204407786276</v>
      </c>
      <c r="D253" s="17">
        <f t="shared" si="40"/>
        <v>403.66085625000005</v>
      </c>
      <c r="E253" s="17">
        <f t="shared" si="41"/>
        <v>779.7595845286276</v>
      </c>
      <c r="F253" s="17">
        <f t="shared" si="42"/>
        <v>113195.07</v>
      </c>
      <c r="G253" s="16"/>
      <c r="H253" s="17">
        <f t="shared" si="43"/>
        <v>0</v>
      </c>
      <c r="I253" s="17">
        <f t="shared" si="44"/>
        <v>0</v>
      </c>
      <c r="J253" s="24"/>
      <c r="K253" s="23">
        <f t="shared" si="45"/>
        <v>0</v>
      </c>
      <c r="L253" s="23">
        <f t="shared" si="46"/>
        <v>0</v>
      </c>
    </row>
    <row r="254" spans="1:12" ht="12">
      <c r="A254" s="12">
        <v>244</v>
      </c>
      <c r="B254" s="18">
        <f t="shared" si="47"/>
        <v>49706</v>
      </c>
      <c r="C254" s="17">
        <f t="shared" si="39"/>
        <v>1183.4204407786276</v>
      </c>
      <c r="D254" s="17">
        <f t="shared" si="40"/>
        <v>400.8992062500001</v>
      </c>
      <c r="E254" s="17">
        <f t="shared" si="41"/>
        <v>782.5212345286275</v>
      </c>
      <c r="F254" s="17">
        <f t="shared" si="42"/>
        <v>112412.55</v>
      </c>
      <c r="G254" s="16"/>
      <c r="H254" s="17">
        <f t="shared" si="43"/>
        <v>0</v>
      </c>
      <c r="I254" s="17">
        <f t="shared" si="44"/>
        <v>0</v>
      </c>
      <c r="J254" s="24"/>
      <c r="K254" s="23">
        <f t="shared" si="45"/>
        <v>0</v>
      </c>
      <c r="L254" s="23">
        <f t="shared" si="46"/>
        <v>0</v>
      </c>
    </row>
    <row r="255" spans="1:12" ht="12">
      <c r="A255" s="12">
        <v>245</v>
      </c>
      <c r="B255" s="18">
        <f t="shared" si="47"/>
        <v>49735</v>
      </c>
      <c r="C255" s="17">
        <f aca="true" t="shared" si="48" ref="C255:C318">IF(F254&gt;0,-PMT($C$4/12,$C$3*12,$C$5,0,0),0)</f>
        <v>1183.4204407786276</v>
      </c>
      <c r="D255" s="17">
        <f aca="true" t="shared" si="49" ref="D255:D318">IF(F254&gt;0,F254*($C$4/12),0)</f>
        <v>398.12778125000006</v>
      </c>
      <c r="E255" s="17">
        <f aca="true" t="shared" si="50" ref="E255:E318">C255-D255</f>
        <v>785.2926595286276</v>
      </c>
      <c r="F255" s="17">
        <f aca="true" t="shared" si="51" ref="F255:F318">ROUND(IF(F254-E255&gt;0,F254-E255,0),2)</f>
        <v>111627.26</v>
      </c>
      <c r="G255" s="16"/>
      <c r="H255" s="17">
        <f aca="true" t="shared" si="52" ref="H255:H318">IF(L254&gt;0,MIN(-PMT($C$4/12,$C$3*12,$C$5,0,0),L254+I255),0)</f>
        <v>0</v>
      </c>
      <c r="I255" s="17">
        <f aca="true" t="shared" si="53" ref="I255:I318">IF(L254&gt;0,L254*($C$4/12),0)</f>
        <v>0</v>
      </c>
      <c r="J255" s="24"/>
      <c r="K255" s="23">
        <f aca="true" t="shared" si="54" ref="K255:K318">IF(H255=0,0,MIN(L254,H255-I255+J255))</f>
        <v>0</v>
      </c>
      <c r="L255" s="23">
        <f aca="true" t="shared" si="55" ref="L255:L318">ROUND(IF(L254-K255&gt;0,L254-K255,0),2)</f>
        <v>0</v>
      </c>
    </row>
    <row r="256" spans="1:12" ht="12">
      <c r="A256" s="12">
        <v>246</v>
      </c>
      <c r="B256" s="18">
        <f t="shared" si="47"/>
        <v>49766</v>
      </c>
      <c r="C256" s="17">
        <f t="shared" si="48"/>
        <v>1183.4204407786276</v>
      </c>
      <c r="D256" s="17">
        <f t="shared" si="49"/>
        <v>395.3465458333333</v>
      </c>
      <c r="E256" s="17">
        <f t="shared" si="50"/>
        <v>788.0738949452943</v>
      </c>
      <c r="F256" s="17">
        <f t="shared" si="51"/>
        <v>110839.19</v>
      </c>
      <c r="G256" s="16"/>
      <c r="H256" s="17">
        <f t="shared" si="52"/>
        <v>0</v>
      </c>
      <c r="I256" s="17">
        <f t="shared" si="53"/>
        <v>0</v>
      </c>
      <c r="J256" s="24"/>
      <c r="K256" s="23">
        <f t="shared" si="54"/>
        <v>0</v>
      </c>
      <c r="L256" s="23">
        <f t="shared" si="55"/>
        <v>0</v>
      </c>
    </row>
    <row r="257" spans="1:12" ht="12">
      <c r="A257" s="12">
        <v>247</v>
      </c>
      <c r="B257" s="18">
        <f t="shared" si="47"/>
        <v>49796</v>
      </c>
      <c r="C257" s="17">
        <f t="shared" si="48"/>
        <v>1183.4204407786276</v>
      </c>
      <c r="D257" s="17">
        <f t="shared" si="49"/>
        <v>392.5554645833334</v>
      </c>
      <c r="E257" s="17">
        <f t="shared" si="50"/>
        <v>790.8649761952943</v>
      </c>
      <c r="F257" s="17">
        <f t="shared" si="51"/>
        <v>110048.33</v>
      </c>
      <c r="G257" s="16"/>
      <c r="H257" s="17">
        <f t="shared" si="52"/>
        <v>0</v>
      </c>
      <c r="I257" s="17">
        <f t="shared" si="53"/>
        <v>0</v>
      </c>
      <c r="J257" s="24"/>
      <c r="K257" s="23">
        <f t="shared" si="54"/>
        <v>0</v>
      </c>
      <c r="L257" s="23">
        <f t="shared" si="55"/>
        <v>0</v>
      </c>
    </row>
    <row r="258" spans="1:12" ht="12">
      <c r="A258" s="12">
        <v>248</v>
      </c>
      <c r="B258" s="18">
        <f t="shared" si="47"/>
        <v>49827</v>
      </c>
      <c r="C258" s="17">
        <f t="shared" si="48"/>
        <v>1183.4204407786276</v>
      </c>
      <c r="D258" s="17">
        <f t="shared" si="49"/>
        <v>389.75450208333336</v>
      </c>
      <c r="E258" s="17">
        <f t="shared" si="50"/>
        <v>793.6659386952942</v>
      </c>
      <c r="F258" s="17">
        <f t="shared" si="51"/>
        <v>109254.66</v>
      </c>
      <c r="G258" s="16"/>
      <c r="H258" s="17">
        <f t="shared" si="52"/>
        <v>0</v>
      </c>
      <c r="I258" s="17">
        <f t="shared" si="53"/>
        <v>0</v>
      </c>
      <c r="J258" s="24"/>
      <c r="K258" s="23">
        <f t="shared" si="54"/>
        <v>0</v>
      </c>
      <c r="L258" s="23">
        <f t="shared" si="55"/>
        <v>0</v>
      </c>
    </row>
    <row r="259" spans="1:12" ht="12">
      <c r="A259" s="12">
        <v>249</v>
      </c>
      <c r="B259" s="18">
        <f t="shared" si="47"/>
        <v>49857</v>
      </c>
      <c r="C259" s="17">
        <f t="shared" si="48"/>
        <v>1183.4204407786276</v>
      </c>
      <c r="D259" s="17">
        <f t="shared" si="49"/>
        <v>386.94358750000004</v>
      </c>
      <c r="E259" s="17">
        <f t="shared" si="50"/>
        <v>796.4768532786276</v>
      </c>
      <c r="F259" s="17">
        <f t="shared" si="51"/>
        <v>108458.18</v>
      </c>
      <c r="G259" s="16"/>
      <c r="H259" s="17">
        <f t="shared" si="52"/>
        <v>0</v>
      </c>
      <c r="I259" s="17">
        <f t="shared" si="53"/>
        <v>0</v>
      </c>
      <c r="J259" s="24"/>
      <c r="K259" s="23">
        <f t="shared" si="54"/>
        <v>0</v>
      </c>
      <c r="L259" s="23">
        <f t="shared" si="55"/>
        <v>0</v>
      </c>
    </row>
    <row r="260" spans="1:12" ht="12">
      <c r="A260" s="12">
        <v>250</v>
      </c>
      <c r="B260" s="18">
        <f t="shared" si="47"/>
        <v>49888</v>
      </c>
      <c r="C260" s="17">
        <f t="shared" si="48"/>
        <v>1183.4204407786276</v>
      </c>
      <c r="D260" s="17">
        <f t="shared" si="49"/>
        <v>384.12272083333335</v>
      </c>
      <c r="E260" s="17">
        <f t="shared" si="50"/>
        <v>799.2977199452943</v>
      </c>
      <c r="F260" s="17">
        <f t="shared" si="51"/>
        <v>107658.88</v>
      </c>
      <c r="G260" s="16"/>
      <c r="H260" s="17">
        <f t="shared" si="52"/>
        <v>0</v>
      </c>
      <c r="I260" s="17">
        <f t="shared" si="53"/>
        <v>0</v>
      </c>
      <c r="J260" s="24"/>
      <c r="K260" s="23">
        <f t="shared" si="54"/>
        <v>0</v>
      </c>
      <c r="L260" s="23">
        <f t="shared" si="55"/>
        <v>0</v>
      </c>
    </row>
    <row r="261" spans="1:12" ht="12">
      <c r="A261" s="12">
        <v>251</v>
      </c>
      <c r="B261" s="18">
        <f t="shared" si="47"/>
        <v>49919</v>
      </c>
      <c r="C261" s="17">
        <f t="shared" si="48"/>
        <v>1183.4204407786276</v>
      </c>
      <c r="D261" s="17">
        <f t="shared" si="49"/>
        <v>381.2918666666667</v>
      </c>
      <c r="E261" s="17">
        <f t="shared" si="50"/>
        <v>802.1285741119609</v>
      </c>
      <c r="F261" s="17">
        <f t="shared" si="51"/>
        <v>106856.75</v>
      </c>
      <c r="G261" s="16"/>
      <c r="H261" s="17">
        <f t="shared" si="52"/>
        <v>0</v>
      </c>
      <c r="I261" s="17">
        <f t="shared" si="53"/>
        <v>0</v>
      </c>
      <c r="J261" s="24"/>
      <c r="K261" s="23">
        <f t="shared" si="54"/>
        <v>0</v>
      </c>
      <c r="L261" s="23">
        <f t="shared" si="55"/>
        <v>0</v>
      </c>
    </row>
    <row r="262" spans="1:12" ht="12">
      <c r="A262" s="12">
        <v>252</v>
      </c>
      <c r="B262" s="18">
        <f t="shared" si="47"/>
        <v>49949</v>
      </c>
      <c r="C262" s="17">
        <f t="shared" si="48"/>
        <v>1183.4204407786276</v>
      </c>
      <c r="D262" s="17">
        <f t="shared" si="49"/>
        <v>378.45098958333335</v>
      </c>
      <c r="E262" s="17">
        <f t="shared" si="50"/>
        <v>804.9694511952943</v>
      </c>
      <c r="F262" s="17">
        <f t="shared" si="51"/>
        <v>106051.78</v>
      </c>
      <c r="G262" s="16"/>
      <c r="H262" s="17">
        <f t="shared" si="52"/>
        <v>0</v>
      </c>
      <c r="I262" s="17">
        <f t="shared" si="53"/>
        <v>0</v>
      </c>
      <c r="J262" s="24"/>
      <c r="K262" s="23">
        <f t="shared" si="54"/>
        <v>0</v>
      </c>
      <c r="L262" s="23">
        <f t="shared" si="55"/>
        <v>0</v>
      </c>
    </row>
    <row r="263" spans="1:12" ht="12">
      <c r="A263" s="12">
        <v>253</v>
      </c>
      <c r="B263" s="18">
        <f t="shared" si="47"/>
        <v>49980</v>
      </c>
      <c r="C263" s="17">
        <f t="shared" si="48"/>
        <v>1183.4204407786276</v>
      </c>
      <c r="D263" s="17">
        <f t="shared" si="49"/>
        <v>375.60005416666667</v>
      </c>
      <c r="E263" s="17">
        <f t="shared" si="50"/>
        <v>807.8203866119609</v>
      </c>
      <c r="F263" s="17">
        <f t="shared" si="51"/>
        <v>105243.96</v>
      </c>
      <c r="G263" s="16"/>
      <c r="H263" s="17">
        <f t="shared" si="52"/>
        <v>0</v>
      </c>
      <c r="I263" s="17">
        <f t="shared" si="53"/>
        <v>0</v>
      </c>
      <c r="J263" s="24"/>
      <c r="K263" s="23">
        <f t="shared" si="54"/>
        <v>0</v>
      </c>
      <c r="L263" s="23">
        <f t="shared" si="55"/>
        <v>0</v>
      </c>
    </row>
    <row r="264" spans="1:12" ht="12">
      <c r="A264" s="12">
        <v>254</v>
      </c>
      <c r="B264" s="18">
        <f t="shared" si="47"/>
        <v>50010</v>
      </c>
      <c r="C264" s="17">
        <f t="shared" si="48"/>
        <v>1183.4204407786276</v>
      </c>
      <c r="D264" s="17">
        <f t="shared" si="49"/>
        <v>372.739025</v>
      </c>
      <c r="E264" s="17">
        <f t="shared" si="50"/>
        <v>810.6814157786275</v>
      </c>
      <c r="F264" s="17">
        <f t="shared" si="51"/>
        <v>104433.28</v>
      </c>
      <c r="G264" s="16"/>
      <c r="H264" s="17">
        <f t="shared" si="52"/>
        <v>0</v>
      </c>
      <c r="I264" s="17">
        <f t="shared" si="53"/>
        <v>0</v>
      </c>
      <c r="J264" s="24"/>
      <c r="K264" s="23">
        <f t="shared" si="54"/>
        <v>0</v>
      </c>
      <c r="L264" s="23">
        <f t="shared" si="55"/>
        <v>0</v>
      </c>
    </row>
    <row r="265" spans="1:12" ht="12">
      <c r="A265" s="12">
        <v>255</v>
      </c>
      <c r="B265" s="18">
        <f t="shared" si="47"/>
        <v>50041</v>
      </c>
      <c r="C265" s="17">
        <f t="shared" si="48"/>
        <v>1183.4204407786276</v>
      </c>
      <c r="D265" s="17">
        <f t="shared" si="49"/>
        <v>369.8678666666667</v>
      </c>
      <c r="E265" s="17">
        <f t="shared" si="50"/>
        <v>813.5525741119609</v>
      </c>
      <c r="F265" s="17">
        <f t="shared" si="51"/>
        <v>103619.73</v>
      </c>
      <c r="G265" s="16"/>
      <c r="H265" s="17">
        <f t="shared" si="52"/>
        <v>0</v>
      </c>
      <c r="I265" s="17">
        <f t="shared" si="53"/>
        <v>0</v>
      </c>
      <c r="J265" s="24"/>
      <c r="K265" s="23">
        <f t="shared" si="54"/>
        <v>0</v>
      </c>
      <c r="L265" s="23">
        <f t="shared" si="55"/>
        <v>0</v>
      </c>
    </row>
    <row r="266" spans="1:12" ht="12">
      <c r="A266" s="12">
        <v>256</v>
      </c>
      <c r="B266" s="18">
        <f t="shared" si="47"/>
        <v>50072</v>
      </c>
      <c r="C266" s="17">
        <f t="shared" si="48"/>
        <v>1183.4204407786276</v>
      </c>
      <c r="D266" s="17">
        <f t="shared" si="49"/>
        <v>366.98654375</v>
      </c>
      <c r="E266" s="17">
        <f t="shared" si="50"/>
        <v>816.4338970286276</v>
      </c>
      <c r="F266" s="17">
        <f t="shared" si="51"/>
        <v>102803.3</v>
      </c>
      <c r="G266" s="16"/>
      <c r="H266" s="17">
        <f t="shared" si="52"/>
        <v>0</v>
      </c>
      <c r="I266" s="17">
        <f t="shared" si="53"/>
        <v>0</v>
      </c>
      <c r="J266" s="24"/>
      <c r="K266" s="23">
        <f t="shared" si="54"/>
        <v>0</v>
      </c>
      <c r="L266" s="23">
        <f t="shared" si="55"/>
        <v>0</v>
      </c>
    </row>
    <row r="267" spans="1:12" ht="12">
      <c r="A267" s="12">
        <v>257</v>
      </c>
      <c r="B267" s="18">
        <f t="shared" si="47"/>
        <v>50100</v>
      </c>
      <c r="C267" s="17">
        <f t="shared" si="48"/>
        <v>1183.4204407786276</v>
      </c>
      <c r="D267" s="17">
        <f t="shared" si="49"/>
        <v>364.09502083333336</v>
      </c>
      <c r="E267" s="17">
        <f t="shared" si="50"/>
        <v>819.3254199452942</v>
      </c>
      <c r="F267" s="17">
        <f t="shared" si="51"/>
        <v>101983.97</v>
      </c>
      <c r="G267" s="16"/>
      <c r="H267" s="17">
        <f t="shared" si="52"/>
        <v>0</v>
      </c>
      <c r="I267" s="17">
        <f t="shared" si="53"/>
        <v>0</v>
      </c>
      <c r="J267" s="24"/>
      <c r="K267" s="23">
        <f t="shared" si="54"/>
        <v>0</v>
      </c>
      <c r="L267" s="23">
        <f t="shared" si="55"/>
        <v>0</v>
      </c>
    </row>
    <row r="268" spans="1:12" ht="12">
      <c r="A268" s="12">
        <v>258</v>
      </c>
      <c r="B268" s="18">
        <f t="shared" si="47"/>
        <v>50131</v>
      </c>
      <c r="C268" s="17">
        <f t="shared" si="48"/>
        <v>1183.4204407786276</v>
      </c>
      <c r="D268" s="17">
        <f t="shared" si="49"/>
        <v>361.19322708333334</v>
      </c>
      <c r="E268" s="17">
        <f t="shared" si="50"/>
        <v>822.2272136952943</v>
      </c>
      <c r="F268" s="17">
        <f t="shared" si="51"/>
        <v>101161.74</v>
      </c>
      <c r="G268" s="16"/>
      <c r="H268" s="17">
        <f t="shared" si="52"/>
        <v>0</v>
      </c>
      <c r="I268" s="17">
        <f t="shared" si="53"/>
        <v>0</v>
      </c>
      <c r="J268" s="24"/>
      <c r="K268" s="23">
        <f t="shared" si="54"/>
        <v>0</v>
      </c>
      <c r="L268" s="23">
        <f t="shared" si="55"/>
        <v>0</v>
      </c>
    </row>
    <row r="269" spans="1:12" ht="12">
      <c r="A269" s="12">
        <v>259</v>
      </c>
      <c r="B269" s="18">
        <f aca="true" t="shared" si="56" ref="B269:B332">EDATE(B268,1)</f>
        <v>50161</v>
      </c>
      <c r="C269" s="17">
        <f t="shared" si="48"/>
        <v>1183.4204407786276</v>
      </c>
      <c r="D269" s="17">
        <f t="shared" si="49"/>
        <v>358.28116250000005</v>
      </c>
      <c r="E269" s="17">
        <f t="shared" si="50"/>
        <v>825.1392782786276</v>
      </c>
      <c r="F269" s="17">
        <f t="shared" si="51"/>
        <v>100336.6</v>
      </c>
      <c r="G269" s="16"/>
      <c r="H269" s="17">
        <f t="shared" si="52"/>
        <v>0</v>
      </c>
      <c r="I269" s="17">
        <f t="shared" si="53"/>
        <v>0</v>
      </c>
      <c r="J269" s="24"/>
      <c r="K269" s="23">
        <f t="shared" si="54"/>
        <v>0</v>
      </c>
      <c r="L269" s="23">
        <f t="shared" si="55"/>
        <v>0</v>
      </c>
    </row>
    <row r="270" spans="1:12" ht="12">
      <c r="A270" s="12">
        <v>260</v>
      </c>
      <c r="B270" s="18">
        <f t="shared" si="56"/>
        <v>50192</v>
      </c>
      <c r="C270" s="17">
        <f t="shared" si="48"/>
        <v>1183.4204407786276</v>
      </c>
      <c r="D270" s="17">
        <f t="shared" si="49"/>
        <v>355.3587916666667</v>
      </c>
      <c r="E270" s="17">
        <f t="shared" si="50"/>
        <v>828.0616491119608</v>
      </c>
      <c r="F270" s="17">
        <f t="shared" si="51"/>
        <v>99508.54</v>
      </c>
      <c r="G270" s="16"/>
      <c r="H270" s="17">
        <f t="shared" si="52"/>
        <v>0</v>
      </c>
      <c r="I270" s="17">
        <f t="shared" si="53"/>
        <v>0</v>
      </c>
      <c r="J270" s="24"/>
      <c r="K270" s="23">
        <f t="shared" si="54"/>
        <v>0</v>
      </c>
      <c r="L270" s="23">
        <f t="shared" si="55"/>
        <v>0</v>
      </c>
    </row>
    <row r="271" spans="1:12" ht="12">
      <c r="A271" s="12">
        <v>261</v>
      </c>
      <c r="B271" s="18">
        <f t="shared" si="56"/>
        <v>50222</v>
      </c>
      <c r="C271" s="17">
        <f t="shared" si="48"/>
        <v>1183.4204407786276</v>
      </c>
      <c r="D271" s="17">
        <f t="shared" si="49"/>
        <v>352.4260791666667</v>
      </c>
      <c r="E271" s="17">
        <f t="shared" si="50"/>
        <v>830.9943616119609</v>
      </c>
      <c r="F271" s="17">
        <f t="shared" si="51"/>
        <v>98677.55</v>
      </c>
      <c r="G271" s="16"/>
      <c r="H271" s="17">
        <f t="shared" si="52"/>
        <v>0</v>
      </c>
      <c r="I271" s="17">
        <f t="shared" si="53"/>
        <v>0</v>
      </c>
      <c r="J271" s="24"/>
      <c r="K271" s="23">
        <f t="shared" si="54"/>
        <v>0</v>
      </c>
      <c r="L271" s="23">
        <f t="shared" si="55"/>
        <v>0</v>
      </c>
    </row>
    <row r="272" spans="1:12" ht="12">
      <c r="A272" s="12">
        <v>262</v>
      </c>
      <c r="B272" s="18">
        <f t="shared" si="56"/>
        <v>50253</v>
      </c>
      <c r="C272" s="17">
        <f t="shared" si="48"/>
        <v>1183.4204407786276</v>
      </c>
      <c r="D272" s="17">
        <f t="shared" si="49"/>
        <v>349.4829895833334</v>
      </c>
      <c r="E272" s="17">
        <f t="shared" si="50"/>
        <v>833.9374511952942</v>
      </c>
      <c r="F272" s="17">
        <f t="shared" si="51"/>
        <v>97843.61</v>
      </c>
      <c r="G272" s="16"/>
      <c r="H272" s="17">
        <f t="shared" si="52"/>
        <v>0</v>
      </c>
      <c r="I272" s="17">
        <f t="shared" si="53"/>
        <v>0</v>
      </c>
      <c r="J272" s="24"/>
      <c r="K272" s="23">
        <f t="shared" si="54"/>
        <v>0</v>
      </c>
      <c r="L272" s="23">
        <f t="shared" si="55"/>
        <v>0</v>
      </c>
    </row>
    <row r="273" spans="1:12" ht="12">
      <c r="A273" s="12">
        <v>263</v>
      </c>
      <c r="B273" s="18">
        <f t="shared" si="56"/>
        <v>50284</v>
      </c>
      <c r="C273" s="17">
        <f t="shared" si="48"/>
        <v>1183.4204407786276</v>
      </c>
      <c r="D273" s="17">
        <f t="shared" si="49"/>
        <v>346.52945208333335</v>
      </c>
      <c r="E273" s="17">
        <f t="shared" si="50"/>
        <v>836.8909886952943</v>
      </c>
      <c r="F273" s="17">
        <f t="shared" si="51"/>
        <v>97006.72</v>
      </c>
      <c r="G273" s="16"/>
      <c r="H273" s="17">
        <f t="shared" si="52"/>
        <v>0</v>
      </c>
      <c r="I273" s="17">
        <f t="shared" si="53"/>
        <v>0</v>
      </c>
      <c r="J273" s="24"/>
      <c r="K273" s="23">
        <f t="shared" si="54"/>
        <v>0</v>
      </c>
      <c r="L273" s="23">
        <f t="shared" si="55"/>
        <v>0</v>
      </c>
    </row>
    <row r="274" spans="1:12" ht="12">
      <c r="A274" s="12">
        <v>264</v>
      </c>
      <c r="B274" s="18">
        <f t="shared" si="56"/>
        <v>50314</v>
      </c>
      <c r="C274" s="17">
        <f t="shared" si="48"/>
        <v>1183.4204407786276</v>
      </c>
      <c r="D274" s="17">
        <f t="shared" si="49"/>
        <v>343.5654666666667</v>
      </c>
      <c r="E274" s="17">
        <f t="shared" si="50"/>
        <v>839.8549741119609</v>
      </c>
      <c r="F274" s="17">
        <f t="shared" si="51"/>
        <v>96166.87</v>
      </c>
      <c r="G274" s="16"/>
      <c r="H274" s="17">
        <f t="shared" si="52"/>
        <v>0</v>
      </c>
      <c r="I274" s="17">
        <f t="shared" si="53"/>
        <v>0</v>
      </c>
      <c r="J274" s="24"/>
      <c r="K274" s="23">
        <f t="shared" si="54"/>
        <v>0</v>
      </c>
      <c r="L274" s="23">
        <f t="shared" si="55"/>
        <v>0</v>
      </c>
    </row>
    <row r="275" spans="1:12" ht="12">
      <c r="A275" s="12">
        <v>265</v>
      </c>
      <c r="B275" s="18">
        <f t="shared" si="56"/>
        <v>50345</v>
      </c>
      <c r="C275" s="17">
        <f t="shared" si="48"/>
        <v>1183.4204407786276</v>
      </c>
      <c r="D275" s="17">
        <f t="shared" si="49"/>
        <v>340.59099791666665</v>
      </c>
      <c r="E275" s="17">
        <f t="shared" si="50"/>
        <v>842.829442861961</v>
      </c>
      <c r="F275" s="17">
        <f t="shared" si="51"/>
        <v>95324.04</v>
      </c>
      <c r="G275" s="16"/>
      <c r="H275" s="17">
        <f t="shared" si="52"/>
        <v>0</v>
      </c>
      <c r="I275" s="17">
        <f t="shared" si="53"/>
        <v>0</v>
      </c>
      <c r="J275" s="24"/>
      <c r="K275" s="23">
        <f t="shared" si="54"/>
        <v>0</v>
      </c>
      <c r="L275" s="23">
        <f t="shared" si="55"/>
        <v>0</v>
      </c>
    </row>
    <row r="276" spans="1:12" ht="12">
      <c r="A276" s="12">
        <v>266</v>
      </c>
      <c r="B276" s="18">
        <f t="shared" si="56"/>
        <v>50375</v>
      </c>
      <c r="C276" s="17">
        <f t="shared" si="48"/>
        <v>1183.4204407786276</v>
      </c>
      <c r="D276" s="17">
        <f t="shared" si="49"/>
        <v>337.605975</v>
      </c>
      <c r="E276" s="17">
        <f t="shared" si="50"/>
        <v>845.8144657786277</v>
      </c>
      <c r="F276" s="17">
        <f t="shared" si="51"/>
        <v>94478.23</v>
      </c>
      <c r="G276" s="16"/>
      <c r="H276" s="17">
        <f t="shared" si="52"/>
        <v>0</v>
      </c>
      <c r="I276" s="17">
        <f t="shared" si="53"/>
        <v>0</v>
      </c>
      <c r="J276" s="24"/>
      <c r="K276" s="23">
        <f t="shared" si="54"/>
        <v>0</v>
      </c>
      <c r="L276" s="23">
        <f t="shared" si="55"/>
        <v>0</v>
      </c>
    </row>
    <row r="277" spans="1:12" ht="12">
      <c r="A277" s="12">
        <v>267</v>
      </c>
      <c r="B277" s="18">
        <f t="shared" si="56"/>
        <v>50406</v>
      </c>
      <c r="C277" s="17">
        <f t="shared" si="48"/>
        <v>1183.4204407786276</v>
      </c>
      <c r="D277" s="17">
        <f t="shared" si="49"/>
        <v>334.61039791666667</v>
      </c>
      <c r="E277" s="17">
        <f t="shared" si="50"/>
        <v>848.8100428619609</v>
      </c>
      <c r="F277" s="17">
        <f t="shared" si="51"/>
        <v>93629.42</v>
      </c>
      <c r="G277" s="16"/>
      <c r="H277" s="17">
        <f t="shared" si="52"/>
        <v>0</v>
      </c>
      <c r="I277" s="17">
        <f t="shared" si="53"/>
        <v>0</v>
      </c>
      <c r="J277" s="24"/>
      <c r="K277" s="23">
        <f t="shared" si="54"/>
        <v>0</v>
      </c>
      <c r="L277" s="23">
        <f t="shared" si="55"/>
        <v>0</v>
      </c>
    </row>
    <row r="278" spans="1:12" ht="12">
      <c r="A278" s="12">
        <v>268</v>
      </c>
      <c r="B278" s="18">
        <f t="shared" si="56"/>
        <v>50437</v>
      </c>
      <c r="C278" s="17">
        <f t="shared" si="48"/>
        <v>1183.4204407786276</v>
      </c>
      <c r="D278" s="17">
        <f t="shared" si="49"/>
        <v>331.60419583333334</v>
      </c>
      <c r="E278" s="17">
        <f t="shared" si="50"/>
        <v>851.8162449452943</v>
      </c>
      <c r="F278" s="17">
        <f t="shared" si="51"/>
        <v>92777.6</v>
      </c>
      <c r="G278" s="16"/>
      <c r="H278" s="17">
        <f t="shared" si="52"/>
        <v>0</v>
      </c>
      <c r="I278" s="17">
        <f t="shared" si="53"/>
        <v>0</v>
      </c>
      <c r="J278" s="24"/>
      <c r="K278" s="23">
        <f t="shared" si="54"/>
        <v>0</v>
      </c>
      <c r="L278" s="23">
        <f t="shared" si="55"/>
        <v>0</v>
      </c>
    </row>
    <row r="279" spans="1:12" ht="12">
      <c r="A279" s="12">
        <v>269</v>
      </c>
      <c r="B279" s="18">
        <f t="shared" si="56"/>
        <v>50465</v>
      </c>
      <c r="C279" s="17">
        <f t="shared" si="48"/>
        <v>1183.4204407786276</v>
      </c>
      <c r="D279" s="17">
        <f t="shared" si="49"/>
        <v>328.5873333333334</v>
      </c>
      <c r="E279" s="17">
        <f t="shared" si="50"/>
        <v>854.8331074452942</v>
      </c>
      <c r="F279" s="17">
        <f t="shared" si="51"/>
        <v>91922.77</v>
      </c>
      <c r="G279" s="16"/>
      <c r="H279" s="17">
        <f t="shared" si="52"/>
        <v>0</v>
      </c>
      <c r="I279" s="17">
        <f t="shared" si="53"/>
        <v>0</v>
      </c>
      <c r="J279" s="24"/>
      <c r="K279" s="23">
        <f t="shared" si="54"/>
        <v>0</v>
      </c>
      <c r="L279" s="23">
        <f t="shared" si="55"/>
        <v>0</v>
      </c>
    </row>
    <row r="280" spans="1:12" ht="12">
      <c r="A280" s="12">
        <v>270</v>
      </c>
      <c r="B280" s="18">
        <f t="shared" si="56"/>
        <v>50496</v>
      </c>
      <c r="C280" s="17">
        <f t="shared" si="48"/>
        <v>1183.4204407786276</v>
      </c>
      <c r="D280" s="17">
        <f t="shared" si="49"/>
        <v>325.5598104166667</v>
      </c>
      <c r="E280" s="17">
        <f t="shared" si="50"/>
        <v>857.8606303619608</v>
      </c>
      <c r="F280" s="17">
        <f t="shared" si="51"/>
        <v>91064.91</v>
      </c>
      <c r="G280" s="16"/>
      <c r="H280" s="17">
        <f t="shared" si="52"/>
        <v>0</v>
      </c>
      <c r="I280" s="17">
        <f t="shared" si="53"/>
        <v>0</v>
      </c>
      <c r="J280" s="24"/>
      <c r="K280" s="23">
        <f t="shared" si="54"/>
        <v>0</v>
      </c>
      <c r="L280" s="23">
        <f t="shared" si="55"/>
        <v>0</v>
      </c>
    </row>
    <row r="281" spans="1:12" ht="12">
      <c r="A281" s="12">
        <v>271</v>
      </c>
      <c r="B281" s="18">
        <f t="shared" si="56"/>
        <v>50526</v>
      </c>
      <c r="C281" s="17">
        <f t="shared" si="48"/>
        <v>1183.4204407786276</v>
      </c>
      <c r="D281" s="17">
        <f t="shared" si="49"/>
        <v>322.52155625000006</v>
      </c>
      <c r="E281" s="17">
        <f t="shared" si="50"/>
        <v>860.8988845286276</v>
      </c>
      <c r="F281" s="17">
        <f t="shared" si="51"/>
        <v>90204.01</v>
      </c>
      <c r="G281" s="16"/>
      <c r="H281" s="17">
        <f t="shared" si="52"/>
        <v>0</v>
      </c>
      <c r="I281" s="17">
        <f t="shared" si="53"/>
        <v>0</v>
      </c>
      <c r="J281" s="24"/>
      <c r="K281" s="23">
        <f t="shared" si="54"/>
        <v>0</v>
      </c>
      <c r="L281" s="23">
        <f t="shared" si="55"/>
        <v>0</v>
      </c>
    </row>
    <row r="282" spans="1:12" ht="12">
      <c r="A282" s="12">
        <v>272</v>
      </c>
      <c r="B282" s="18">
        <f t="shared" si="56"/>
        <v>50557</v>
      </c>
      <c r="C282" s="17">
        <f t="shared" si="48"/>
        <v>1183.4204407786276</v>
      </c>
      <c r="D282" s="17">
        <f t="shared" si="49"/>
        <v>319.4725354166667</v>
      </c>
      <c r="E282" s="17">
        <f t="shared" si="50"/>
        <v>863.9479053619609</v>
      </c>
      <c r="F282" s="17">
        <f t="shared" si="51"/>
        <v>89340.06</v>
      </c>
      <c r="G282" s="16"/>
      <c r="H282" s="17">
        <f t="shared" si="52"/>
        <v>0</v>
      </c>
      <c r="I282" s="17">
        <f t="shared" si="53"/>
        <v>0</v>
      </c>
      <c r="J282" s="24"/>
      <c r="K282" s="23">
        <f t="shared" si="54"/>
        <v>0</v>
      </c>
      <c r="L282" s="23">
        <f t="shared" si="55"/>
        <v>0</v>
      </c>
    </row>
    <row r="283" spans="1:12" ht="12">
      <c r="A283" s="12">
        <v>273</v>
      </c>
      <c r="B283" s="18">
        <f t="shared" si="56"/>
        <v>50587</v>
      </c>
      <c r="C283" s="17">
        <f t="shared" si="48"/>
        <v>1183.4204407786276</v>
      </c>
      <c r="D283" s="17">
        <f t="shared" si="49"/>
        <v>316.4127125</v>
      </c>
      <c r="E283" s="17">
        <f t="shared" si="50"/>
        <v>867.0077282786276</v>
      </c>
      <c r="F283" s="17">
        <f t="shared" si="51"/>
        <v>88473.05</v>
      </c>
      <c r="G283" s="16"/>
      <c r="H283" s="17">
        <f t="shared" si="52"/>
        <v>0</v>
      </c>
      <c r="I283" s="17">
        <f t="shared" si="53"/>
        <v>0</v>
      </c>
      <c r="J283" s="24"/>
      <c r="K283" s="23">
        <f t="shared" si="54"/>
        <v>0</v>
      </c>
      <c r="L283" s="23">
        <f t="shared" si="55"/>
        <v>0</v>
      </c>
    </row>
    <row r="284" spans="1:12" ht="12">
      <c r="A284" s="12">
        <v>274</v>
      </c>
      <c r="B284" s="18">
        <f t="shared" si="56"/>
        <v>50618</v>
      </c>
      <c r="C284" s="17">
        <f t="shared" si="48"/>
        <v>1183.4204407786276</v>
      </c>
      <c r="D284" s="17">
        <f t="shared" si="49"/>
        <v>313.3420520833334</v>
      </c>
      <c r="E284" s="17">
        <f t="shared" si="50"/>
        <v>870.0783886952943</v>
      </c>
      <c r="F284" s="17">
        <f t="shared" si="51"/>
        <v>87602.97</v>
      </c>
      <c r="G284" s="16"/>
      <c r="H284" s="17">
        <f t="shared" si="52"/>
        <v>0</v>
      </c>
      <c r="I284" s="17">
        <f t="shared" si="53"/>
        <v>0</v>
      </c>
      <c r="J284" s="24"/>
      <c r="K284" s="23">
        <f t="shared" si="54"/>
        <v>0</v>
      </c>
      <c r="L284" s="23">
        <f t="shared" si="55"/>
        <v>0</v>
      </c>
    </row>
    <row r="285" spans="1:12" ht="12">
      <c r="A285" s="12">
        <v>275</v>
      </c>
      <c r="B285" s="18">
        <f t="shared" si="56"/>
        <v>50649</v>
      </c>
      <c r="C285" s="17">
        <f t="shared" si="48"/>
        <v>1183.4204407786276</v>
      </c>
      <c r="D285" s="17">
        <f t="shared" si="49"/>
        <v>310.26051875</v>
      </c>
      <c r="E285" s="17">
        <f t="shared" si="50"/>
        <v>873.1599220286275</v>
      </c>
      <c r="F285" s="17">
        <f t="shared" si="51"/>
        <v>86729.81</v>
      </c>
      <c r="G285" s="16"/>
      <c r="H285" s="17">
        <f t="shared" si="52"/>
        <v>0</v>
      </c>
      <c r="I285" s="17">
        <f t="shared" si="53"/>
        <v>0</v>
      </c>
      <c r="J285" s="24"/>
      <c r="K285" s="23">
        <f t="shared" si="54"/>
        <v>0</v>
      </c>
      <c r="L285" s="23">
        <f t="shared" si="55"/>
        <v>0</v>
      </c>
    </row>
    <row r="286" spans="1:12" ht="12">
      <c r="A286" s="12">
        <v>276</v>
      </c>
      <c r="B286" s="18">
        <f t="shared" si="56"/>
        <v>50679</v>
      </c>
      <c r="C286" s="17">
        <f t="shared" si="48"/>
        <v>1183.4204407786276</v>
      </c>
      <c r="D286" s="17">
        <f t="shared" si="49"/>
        <v>307.16807708333334</v>
      </c>
      <c r="E286" s="17">
        <f t="shared" si="50"/>
        <v>876.2523636952942</v>
      </c>
      <c r="F286" s="17">
        <f t="shared" si="51"/>
        <v>85853.56</v>
      </c>
      <c r="G286" s="16"/>
      <c r="H286" s="17">
        <f t="shared" si="52"/>
        <v>0</v>
      </c>
      <c r="I286" s="17">
        <f t="shared" si="53"/>
        <v>0</v>
      </c>
      <c r="J286" s="24"/>
      <c r="K286" s="23">
        <f t="shared" si="54"/>
        <v>0</v>
      </c>
      <c r="L286" s="23">
        <f t="shared" si="55"/>
        <v>0</v>
      </c>
    </row>
    <row r="287" spans="1:12" ht="12">
      <c r="A287" s="12">
        <v>277</v>
      </c>
      <c r="B287" s="18">
        <f t="shared" si="56"/>
        <v>50710</v>
      </c>
      <c r="C287" s="17">
        <f t="shared" si="48"/>
        <v>1183.4204407786276</v>
      </c>
      <c r="D287" s="17">
        <f t="shared" si="49"/>
        <v>304.0646916666667</v>
      </c>
      <c r="E287" s="17">
        <f t="shared" si="50"/>
        <v>879.3557491119609</v>
      </c>
      <c r="F287" s="17">
        <f t="shared" si="51"/>
        <v>84974.2</v>
      </c>
      <c r="G287" s="16"/>
      <c r="H287" s="17">
        <f t="shared" si="52"/>
        <v>0</v>
      </c>
      <c r="I287" s="17">
        <f t="shared" si="53"/>
        <v>0</v>
      </c>
      <c r="J287" s="24"/>
      <c r="K287" s="23">
        <f t="shared" si="54"/>
        <v>0</v>
      </c>
      <c r="L287" s="23">
        <f t="shared" si="55"/>
        <v>0</v>
      </c>
    </row>
    <row r="288" spans="1:12" ht="12">
      <c r="A288" s="12">
        <v>278</v>
      </c>
      <c r="B288" s="18">
        <f t="shared" si="56"/>
        <v>50740</v>
      </c>
      <c r="C288" s="17">
        <f t="shared" si="48"/>
        <v>1183.4204407786276</v>
      </c>
      <c r="D288" s="17">
        <f t="shared" si="49"/>
        <v>300.95029166666666</v>
      </c>
      <c r="E288" s="17">
        <f t="shared" si="50"/>
        <v>882.470149111961</v>
      </c>
      <c r="F288" s="17">
        <f t="shared" si="51"/>
        <v>84091.73</v>
      </c>
      <c r="G288" s="16"/>
      <c r="H288" s="17">
        <f t="shared" si="52"/>
        <v>0</v>
      </c>
      <c r="I288" s="17">
        <f t="shared" si="53"/>
        <v>0</v>
      </c>
      <c r="J288" s="24"/>
      <c r="K288" s="23">
        <f t="shared" si="54"/>
        <v>0</v>
      </c>
      <c r="L288" s="23">
        <f t="shared" si="55"/>
        <v>0</v>
      </c>
    </row>
    <row r="289" spans="1:12" ht="12">
      <c r="A289" s="12">
        <v>279</v>
      </c>
      <c r="B289" s="18">
        <f t="shared" si="56"/>
        <v>50771</v>
      </c>
      <c r="C289" s="17">
        <f t="shared" si="48"/>
        <v>1183.4204407786276</v>
      </c>
      <c r="D289" s="17">
        <f t="shared" si="49"/>
        <v>297.8248770833333</v>
      </c>
      <c r="E289" s="17">
        <f t="shared" si="50"/>
        <v>885.5955636952942</v>
      </c>
      <c r="F289" s="17">
        <f t="shared" si="51"/>
        <v>83206.13</v>
      </c>
      <c r="G289" s="16"/>
      <c r="H289" s="17">
        <f t="shared" si="52"/>
        <v>0</v>
      </c>
      <c r="I289" s="17">
        <f t="shared" si="53"/>
        <v>0</v>
      </c>
      <c r="J289" s="24"/>
      <c r="K289" s="23">
        <f t="shared" si="54"/>
        <v>0</v>
      </c>
      <c r="L289" s="23">
        <f t="shared" si="55"/>
        <v>0</v>
      </c>
    </row>
    <row r="290" spans="1:12" ht="12">
      <c r="A290" s="12">
        <v>280</v>
      </c>
      <c r="B290" s="18">
        <f t="shared" si="56"/>
        <v>50802</v>
      </c>
      <c r="C290" s="17">
        <f t="shared" si="48"/>
        <v>1183.4204407786276</v>
      </c>
      <c r="D290" s="17">
        <f t="shared" si="49"/>
        <v>294.68837708333336</v>
      </c>
      <c r="E290" s="17">
        <f t="shared" si="50"/>
        <v>888.7320636952943</v>
      </c>
      <c r="F290" s="17">
        <f t="shared" si="51"/>
        <v>82317.4</v>
      </c>
      <c r="G290" s="16"/>
      <c r="H290" s="17">
        <f t="shared" si="52"/>
        <v>0</v>
      </c>
      <c r="I290" s="17">
        <f t="shared" si="53"/>
        <v>0</v>
      </c>
      <c r="J290" s="24"/>
      <c r="K290" s="23">
        <f t="shared" si="54"/>
        <v>0</v>
      </c>
      <c r="L290" s="23">
        <f t="shared" si="55"/>
        <v>0</v>
      </c>
    </row>
    <row r="291" spans="1:12" ht="12">
      <c r="A291" s="12">
        <v>281</v>
      </c>
      <c r="B291" s="18">
        <f t="shared" si="56"/>
        <v>50830</v>
      </c>
      <c r="C291" s="17">
        <f t="shared" si="48"/>
        <v>1183.4204407786276</v>
      </c>
      <c r="D291" s="17">
        <f t="shared" si="49"/>
        <v>291.5407916666667</v>
      </c>
      <c r="E291" s="17">
        <f t="shared" si="50"/>
        <v>891.8796491119609</v>
      </c>
      <c r="F291" s="17">
        <f t="shared" si="51"/>
        <v>81425.52</v>
      </c>
      <c r="G291" s="16"/>
      <c r="H291" s="17">
        <f t="shared" si="52"/>
        <v>0</v>
      </c>
      <c r="I291" s="17">
        <f t="shared" si="53"/>
        <v>0</v>
      </c>
      <c r="J291" s="24"/>
      <c r="K291" s="23">
        <f t="shared" si="54"/>
        <v>0</v>
      </c>
      <c r="L291" s="23">
        <f t="shared" si="55"/>
        <v>0</v>
      </c>
    </row>
    <row r="292" spans="1:12" ht="12">
      <c r="A292" s="12">
        <v>282</v>
      </c>
      <c r="B292" s="18">
        <f t="shared" si="56"/>
        <v>50861</v>
      </c>
      <c r="C292" s="17">
        <f t="shared" si="48"/>
        <v>1183.4204407786276</v>
      </c>
      <c r="D292" s="17">
        <f t="shared" si="49"/>
        <v>288.38205000000005</v>
      </c>
      <c r="E292" s="17">
        <f t="shared" si="50"/>
        <v>895.0383907786276</v>
      </c>
      <c r="F292" s="17">
        <f t="shared" si="51"/>
        <v>80530.48</v>
      </c>
      <c r="G292" s="16"/>
      <c r="H292" s="17">
        <f t="shared" si="52"/>
        <v>0</v>
      </c>
      <c r="I292" s="17">
        <f t="shared" si="53"/>
        <v>0</v>
      </c>
      <c r="J292" s="24"/>
      <c r="K292" s="23">
        <f t="shared" si="54"/>
        <v>0</v>
      </c>
      <c r="L292" s="23">
        <f t="shared" si="55"/>
        <v>0</v>
      </c>
    </row>
    <row r="293" spans="1:12" ht="12">
      <c r="A293" s="12">
        <v>283</v>
      </c>
      <c r="B293" s="18">
        <f t="shared" si="56"/>
        <v>50891</v>
      </c>
      <c r="C293" s="17">
        <f t="shared" si="48"/>
        <v>1183.4204407786276</v>
      </c>
      <c r="D293" s="17">
        <f t="shared" si="49"/>
        <v>285.21211666666665</v>
      </c>
      <c r="E293" s="17">
        <f t="shared" si="50"/>
        <v>898.208324111961</v>
      </c>
      <c r="F293" s="17">
        <f t="shared" si="51"/>
        <v>79632.27</v>
      </c>
      <c r="G293" s="16"/>
      <c r="H293" s="17">
        <f t="shared" si="52"/>
        <v>0</v>
      </c>
      <c r="I293" s="17">
        <f t="shared" si="53"/>
        <v>0</v>
      </c>
      <c r="J293" s="24"/>
      <c r="K293" s="23">
        <f t="shared" si="54"/>
        <v>0</v>
      </c>
      <c r="L293" s="23">
        <f t="shared" si="55"/>
        <v>0</v>
      </c>
    </row>
    <row r="294" spans="1:12" ht="12">
      <c r="A294" s="12">
        <v>284</v>
      </c>
      <c r="B294" s="18">
        <f t="shared" si="56"/>
        <v>50922</v>
      </c>
      <c r="C294" s="17">
        <f t="shared" si="48"/>
        <v>1183.4204407786276</v>
      </c>
      <c r="D294" s="17">
        <f t="shared" si="49"/>
        <v>282.03095625000003</v>
      </c>
      <c r="E294" s="17">
        <f t="shared" si="50"/>
        <v>901.3894845286276</v>
      </c>
      <c r="F294" s="17">
        <f t="shared" si="51"/>
        <v>78730.88</v>
      </c>
      <c r="G294" s="16"/>
      <c r="H294" s="17">
        <f t="shared" si="52"/>
        <v>0</v>
      </c>
      <c r="I294" s="17">
        <f t="shared" si="53"/>
        <v>0</v>
      </c>
      <c r="J294" s="24"/>
      <c r="K294" s="23">
        <f t="shared" si="54"/>
        <v>0</v>
      </c>
      <c r="L294" s="23">
        <f t="shared" si="55"/>
        <v>0</v>
      </c>
    </row>
    <row r="295" spans="1:12" ht="12">
      <c r="A295" s="12">
        <v>285</v>
      </c>
      <c r="B295" s="18">
        <f t="shared" si="56"/>
        <v>50952</v>
      </c>
      <c r="C295" s="17">
        <f t="shared" si="48"/>
        <v>1183.4204407786276</v>
      </c>
      <c r="D295" s="17">
        <f t="shared" si="49"/>
        <v>278.8385333333334</v>
      </c>
      <c r="E295" s="17">
        <f t="shared" si="50"/>
        <v>904.5819074452943</v>
      </c>
      <c r="F295" s="17">
        <f t="shared" si="51"/>
        <v>77826.3</v>
      </c>
      <c r="G295" s="16"/>
      <c r="H295" s="17">
        <f t="shared" si="52"/>
        <v>0</v>
      </c>
      <c r="I295" s="17">
        <f t="shared" si="53"/>
        <v>0</v>
      </c>
      <c r="J295" s="24"/>
      <c r="K295" s="23">
        <f t="shared" si="54"/>
        <v>0</v>
      </c>
      <c r="L295" s="23">
        <f t="shared" si="55"/>
        <v>0</v>
      </c>
    </row>
    <row r="296" spans="1:12" ht="12">
      <c r="A296" s="12">
        <v>286</v>
      </c>
      <c r="B296" s="18">
        <f t="shared" si="56"/>
        <v>50983</v>
      </c>
      <c r="C296" s="17">
        <f t="shared" si="48"/>
        <v>1183.4204407786276</v>
      </c>
      <c r="D296" s="17">
        <f t="shared" si="49"/>
        <v>275.6348125</v>
      </c>
      <c r="E296" s="17">
        <f t="shared" si="50"/>
        <v>907.7856282786277</v>
      </c>
      <c r="F296" s="17">
        <f t="shared" si="51"/>
        <v>76918.51</v>
      </c>
      <c r="G296" s="16"/>
      <c r="H296" s="17">
        <f t="shared" si="52"/>
        <v>0</v>
      </c>
      <c r="I296" s="17">
        <f t="shared" si="53"/>
        <v>0</v>
      </c>
      <c r="J296" s="24"/>
      <c r="K296" s="23">
        <f t="shared" si="54"/>
        <v>0</v>
      </c>
      <c r="L296" s="23">
        <f t="shared" si="55"/>
        <v>0</v>
      </c>
    </row>
    <row r="297" spans="1:12" ht="12">
      <c r="A297" s="12">
        <v>287</v>
      </c>
      <c r="B297" s="18">
        <f t="shared" si="56"/>
        <v>51014</v>
      </c>
      <c r="C297" s="17">
        <f t="shared" si="48"/>
        <v>1183.4204407786276</v>
      </c>
      <c r="D297" s="17">
        <f t="shared" si="49"/>
        <v>272.4197229166667</v>
      </c>
      <c r="E297" s="17">
        <f t="shared" si="50"/>
        <v>911.000717861961</v>
      </c>
      <c r="F297" s="17">
        <f t="shared" si="51"/>
        <v>76007.51</v>
      </c>
      <c r="G297" s="16"/>
      <c r="H297" s="17">
        <f t="shared" si="52"/>
        <v>0</v>
      </c>
      <c r="I297" s="17">
        <f t="shared" si="53"/>
        <v>0</v>
      </c>
      <c r="J297" s="24"/>
      <c r="K297" s="23">
        <f t="shared" si="54"/>
        <v>0</v>
      </c>
      <c r="L297" s="23">
        <f t="shared" si="55"/>
        <v>0</v>
      </c>
    </row>
    <row r="298" spans="1:12" ht="12">
      <c r="A298" s="12">
        <v>288</v>
      </c>
      <c r="B298" s="18">
        <f t="shared" si="56"/>
        <v>51044</v>
      </c>
      <c r="C298" s="17">
        <f t="shared" si="48"/>
        <v>1183.4204407786276</v>
      </c>
      <c r="D298" s="17">
        <f t="shared" si="49"/>
        <v>269.19326458333336</v>
      </c>
      <c r="E298" s="17">
        <f t="shared" si="50"/>
        <v>914.2271761952943</v>
      </c>
      <c r="F298" s="17">
        <f t="shared" si="51"/>
        <v>75093.28</v>
      </c>
      <c r="G298" s="16"/>
      <c r="H298" s="17">
        <f t="shared" si="52"/>
        <v>0</v>
      </c>
      <c r="I298" s="17">
        <f t="shared" si="53"/>
        <v>0</v>
      </c>
      <c r="J298" s="24"/>
      <c r="K298" s="23">
        <f t="shared" si="54"/>
        <v>0</v>
      </c>
      <c r="L298" s="23">
        <f t="shared" si="55"/>
        <v>0</v>
      </c>
    </row>
    <row r="299" spans="1:12" ht="12">
      <c r="A299" s="12">
        <v>289</v>
      </c>
      <c r="B299" s="18">
        <f t="shared" si="56"/>
        <v>51075</v>
      </c>
      <c r="C299" s="17">
        <f t="shared" si="48"/>
        <v>1183.4204407786276</v>
      </c>
      <c r="D299" s="17">
        <f t="shared" si="49"/>
        <v>265.9553666666667</v>
      </c>
      <c r="E299" s="17">
        <f t="shared" si="50"/>
        <v>917.4650741119609</v>
      </c>
      <c r="F299" s="17">
        <f t="shared" si="51"/>
        <v>74175.81</v>
      </c>
      <c r="G299" s="16"/>
      <c r="H299" s="17">
        <f t="shared" si="52"/>
        <v>0</v>
      </c>
      <c r="I299" s="17">
        <f t="shared" si="53"/>
        <v>0</v>
      </c>
      <c r="J299" s="24"/>
      <c r="K299" s="23">
        <f t="shared" si="54"/>
        <v>0</v>
      </c>
      <c r="L299" s="23">
        <f t="shared" si="55"/>
        <v>0</v>
      </c>
    </row>
    <row r="300" spans="1:12" ht="12">
      <c r="A300" s="12">
        <v>290</v>
      </c>
      <c r="B300" s="18">
        <f t="shared" si="56"/>
        <v>51105</v>
      </c>
      <c r="C300" s="17">
        <f t="shared" si="48"/>
        <v>1183.4204407786276</v>
      </c>
      <c r="D300" s="17">
        <f t="shared" si="49"/>
        <v>262.70599375</v>
      </c>
      <c r="E300" s="17">
        <f t="shared" si="50"/>
        <v>920.7144470286275</v>
      </c>
      <c r="F300" s="17">
        <f t="shared" si="51"/>
        <v>73255.1</v>
      </c>
      <c r="G300" s="16"/>
      <c r="H300" s="17">
        <f t="shared" si="52"/>
        <v>0</v>
      </c>
      <c r="I300" s="17">
        <f t="shared" si="53"/>
        <v>0</v>
      </c>
      <c r="J300" s="24"/>
      <c r="K300" s="23">
        <f t="shared" si="54"/>
        <v>0</v>
      </c>
      <c r="L300" s="23">
        <f t="shared" si="55"/>
        <v>0</v>
      </c>
    </row>
    <row r="301" spans="1:12" ht="12">
      <c r="A301" s="12">
        <v>291</v>
      </c>
      <c r="B301" s="18">
        <f t="shared" si="56"/>
        <v>51136</v>
      </c>
      <c r="C301" s="17">
        <f t="shared" si="48"/>
        <v>1183.4204407786276</v>
      </c>
      <c r="D301" s="17">
        <f t="shared" si="49"/>
        <v>259.44514583333336</v>
      </c>
      <c r="E301" s="17">
        <f t="shared" si="50"/>
        <v>923.9752949452943</v>
      </c>
      <c r="F301" s="17">
        <f t="shared" si="51"/>
        <v>72331.12</v>
      </c>
      <c r="G301" s="16"/>
      <c r="H301" s="17">
        <f t="shared" si="52"/>
        <v>0</v>
      </c>
      <c r="I301" s="17">
        <f t="shared" si="53"/>
        <v>0</v>
      </c>
      <c r="J301" s="24"/>
      <c r="K301" s="23">
        <f t="shared" si="54"/>
        <v>0</v>
      </c>
      <c r="L301" s="23">
        <f t="shared" si="55"/>
        <v>0</v>
      </c>
    </row>
    <row r="302" spans="1:12" ht="12">
      <c r="A302" s="12">
        <v>292</v>
      </c>
      <c r="B302" s="18">
        <f t="shared" si="56"/>
        <v>51167</v>
      </c>
      <c r="C302" s="17">
        <f t="shared" si="48"/>
        <v>1183.4204407786276</v>
      </c>
      <c r="D302" s="17">
        <f t="shared" si="49"/>
        <v>256.17271666666664</v>
      </c>
      <c r="E302" s="17">
        <f t="shared" si="50"/>
        <v>927.2477241119609</v>
      </c>
      <c r="F302" s="17">
        <f t="shared" si="51"/>
        <v>71403.87</v>
      </c>
      <c r="G302" s="16"/>
      <c r="H302" s="17">
        <f t="shared" si="52"/>
        <v>0</v>
      </c>
      <c r="I302" s="17">
        <f t="shared" si="53"/>
        <v>0</v>
      </c>
      <c r="J302" s="24"/>
      <c r="K302" s="23">
        <f t="shared" si="54"/>
        <v>0</v>
      </c>
      <c r="L302" s="23">
        <f t="shared" si="55"/>
        <v>0</v>
      </c>
    </row>
    <row r="303" spans="1:12" ht="12">
      <c r="A303" s="12">
        <v>293</v>
      </c>
      <c r="B303" s="18">
        <f t="shared" si="56"/>
        <v>51196</v>
      </c>
      <c r="C303" s="17">
        <f t="shared" si="48"/>
        <v>1183.4204407786276</v>
      </c>
      <c r="D303" s="17">
        <f t="shared" si="49"/>
        <v>252.88870625</v>
      </c>
      <c r="E303" s="17">
        <f t="shared" si="50"/>
        <v>930.5317345286276</v>
      </c>
      <c r="F303" s="17">
        <f t="shared" si="51"/>
        <v>70473.34</v>
      </c>
      <c r="G303" s="16"/>
      <c r="H303" s="17">
        <f t="shared" si="52"/>
        <v>0</v>
      </c>
      <c r="I303" s="17">
        <f t="shared" si="53"/>
        <v>0</v>
      </c>
      <c r="J303" s="24"/>
      <c r="K303" s="23">
        <f t="shared" si="54"/>
        <v>0</v>
      </c>
      <c r="L303" s="23">
        <f t="shared" si="55"/>
        <v>0</v>
      </c>
    </row>
    <row r="304" spans="1:12" ht="12">
      <c r="A304" s="12">
        <v>294</v>
      </c>
      <c r="B304" s="18">
        <f t="shared" si="56"/>
        <v>51227</v>
      </c>
      <c r="C304" s="17">
        <f t="shared" si="48"/>
        <v>1183.4204407786276</v>
      </c>
      <c r="D304" s="17">
        <f t="shared" si="49"/>
        <v>249.59307916666668</v>
      </c>
      <c r="E304" s="17">
        <f t="shared" si="50"/>
        <v>933.8273616119609</v>
      </c>
      <c r="F304" s="17">
        <f t="shared" si="51"/>
        <v>69539.51</v>
      </c>
      <c r="G304" s="16"/>
      <c r="H304" s="17">
        <f t="shared" si="52"/>
        <v>0</v>
      </c>
      <c r="I304" s="17">
        <f t="shared" si="53"/>
        <v>0</v>
      </c>
      <c r="J304" s="24"/>
      <c r="K304" s="23">
        <f t="shared" si="54"/>
        <v>0</v>
      </c>
      <c r="L304" s="23">
        <f t="shared" si="55"/>
        <v>0</v>
      </c>
    </row>
    <row r="305" spans="1:12" ht="12">
      <c r="A305" s="12">
        <v>295</v>
      </c>
      <c r="B305" s="18">
        <f t="shared" si="56"/>
        <v>51257</v>
      </c>
      <c r="C305" s="17">
        <f t="shared" si="48"/>
        <v>1183.4204407786276</v>
      </c>
      <c r="D305" s="17">
        <f t="shared" si="49"/>
        <v>246.28576458333333</v>
      </c>
      <c r="E305" s="17">
        <f t="shared" si="50"/>
        <v>937.1346761952943</v>
      </c>
      <c r="F305" s="17">
        <f t="shared" si="51"/>
        <v>68602.38</v>
      </c>
      <c r="G305" s="16"/>
      <c r="H305" s="17">
        <f t="shared" si="52"/>
        <v>0</v>
      </c>
      <c r="I305" s="17">
        <f t="shared" si="53"/>
        <v>0</v>
      </c>
      <c r="J305" s="24"/>
      <c r="K305" s="23">
        <f t="shared" si="54"/>
        <v>0</v>
      </c>
      <c r="L305" s="23">
        <f t="shared" si="55"/>
        <v>0</v>
      </c>
    </row>
    <row r="306" spans="1:12" ht="12">
      <c r="A306" s="12">
        <v>296</v>
      </c>
      <c r="B306" s="18">
        <f t="shared" si="56"/>
        <v>51288</v>
      </c>
      <c r="C306" s="17">
        <f t="shared" si="48"/>
        <v>1183.4204407786276</v>
      </c>
      <c r="D306" s="17">
        <f t="shared" si="49"/>
        <v>242.96676250000004</v>
      </c>
      <c r="E306" s="17">
        <f t="shared" si="50"/>
        <v>940.4536782786275</v>
      </c>
      <c r="F306" s="17">
        <f t="shared" si="51"/>
        <v>67661.93</v>
      </c>
      <c r="G306" s="16"/>
      <c r="H306" s="17">
        <f t="shared" si="52"/>
        <v>0</v>
      </c>
      <c r="I306" s="17">
        <f t="shared" si="53"/>
        <v>0</v>
      </c>
      <c r="J306" s="24"/>
      <c r="K306" s="23">
        <f t="shared" si="54"/>
        <v>0</v>
      </c>
      <c r="L306" s="23">
        <f t="shared" si="55"/>
        <v>0</v>
      </c>
    </row>
    <row r="307" spans="1:12" ht="12">
      <c r="A307" s="12">
        <v>297</v>
      </c>
      <c r="B307" s="18">
        <f t="shared" si="56"/>
        <v>51318</v>
      </c>
      <c r="C307" s="17">
        <f t="shared" si="48"/>
        <v>1183.4204407786276</v>
      </c>
      <c r="D307" s="17">
        <f t="shared" si="49"/>
        <v>239.63600208333332</v>
      </c>
      <c r="E307" s="17">
        <f t="shared" si="50"/>
        <v>943.7844386952943</v>
      </c>
      <c r="F307" s="17">
        <f t="shared" si="51"/>
        <v>66718.15</v>
      </c>
      <c r="G307" s="16"/>
      <c r="H307" s="17">
        <f t="shared" si="52"/>
        <v>0</v>
      </c>
      <c r="I307" s="17">
        <f t="shared" si="53"/>
        <v>0</v>
      </c>
      <c r="J307" s="24"/>
      <c r="K307" s="23">
        <f t="shared" si="54"/>
        <v>0</v>
      </c>
      <c r="L307" s="23">
        <f t="shared" si="55"/>
        <v>0</v>
      </c>
    </row>
    <row r="308" spans="1:12" ht="12">
      <c r="A308" s="12">
        <v>298</v>
      </c>
      <c r="B308" s="18">
        <f t="shared" si="56"/>
        <v>51349</v>
      </c>
      <c r="C308" s="17">
        <f t="shared" si="48"/>
        <v>1183.4204407786276</v>
      </c>
      <c r="D308" s="17">
        <f t="shared" si="49"/>
        <v>236.29344791666665</v>
      </c>
      <c r="E308" s="17">
        <f t="shared" si="50"/>
        <v>947.126992861961</v>
      </c>
      <c r="F308" s="17">
        <f t="shared" si="51"/>
        <v>65771.02</v>
      </c>
      <c r="G308" s="16"/>
      <c r="H308" s="17">
        <f t="shared" si="52"/>
        <v>0</v>
      </c>
      <c r="I308" s="17">
        <f t="shared" si="53"/>
        <v>0</v>
      </c>
      <c r="J308" s="24"/>
      <c r="K308" s="23">
        <f t="shared" si="54"/>
        <v>0</v>
      </c>
      <c r="L308" s="23">
        <f t="shared" si="55"/>
        <v>0</v>
      </c>
    </row>
    <row r="309" spans="1:12" ht="12">
      <c r="A309" s="12">
        <v>299</v>
      </c>
      <c r="B309" s="18">
        <f t="shared" si="56"/>
        <v>51380</v>
      </c>
      <c r="C309" s="17">
        <f t="shared" si="48"/>
        <v>1183.4204407786276</v>
      </c>
      <c r="D309" s="17">
        <f t="shared" si="49"/>
        <v>232.9390291666667</v>
      </c>
      <c r="E309" s="17">
        <f t="shared" si="50"/>
        <v>950.4814116119609</v>
      </c>
      <c r="F309" s="17">
        <f t="shared" si="51"/>
        <v>64820.54</v>
      </c>
      <c r="G309" s="16"/>
      <c r="H309" s="17">
        <f t="shared" si="52"/>
        <v>0</v>
      </c>
      <c r="I309" s="17">
        <f t="shared" si="53"/>
        <v>0</v>
      </c>
      <c r="J309" s="24"/>
      <c r="K309" s="23">
        <f t="shared" si="54"/>
        <v>0</v>
      </c>
      <c r="L309" s="23">
        <f t="shared" si="55"/>
        <v>0</v>
      </c>
    </row>
    <row r="310" spans="1:12" ht="12">
      <c r="A310" s="12">
        <v>300</v>
      </c>
      <c r="B310" s="18">
        <f t="shared" si="56"/>
        <v>51410</v>
      </c>
      <c r="C310" s="17">
        <f t="shared" si="48"/>
        <v>1183.4204407786276</v>
      </c>
      <c r="D310" s="17">
        <f t="shared" si="49"/>
        <v>229.57274583333336</v>
      </c>
      <c r="E310" s="17">
        <f t="shared" si="50"/>
        <v>953.8476949452943</v>
      </c>
      <c r="F310" s="17">
        <f t="shared" si="51"/>
        <v>63866.69</v>
      </c>
      <c r="G310" s="16"/>
      <c r="H310" s="17">
        <f t="shared" si="52"/>
        <v>0</v>
      </c>
      <c r="I310" s="17">
        <f t="shared" si="53"/>
        <v>0</v>
      </c>
      <c r="J310" s="24"/>
      <c r="K310" s="23">
        <f t="shared" si="54"/>
        <v>0</v>
      </c>
      <c r="L310" s="23">
        <f t="shared" si="55"/>
        <v>0</v>
      </c>
    </row>
    <row r="311" spans="1:12" ht="12">
      <c r="A311" s="12">
        <v>301</v>
      </c>
      <c r="B311" s="18">
        <f t="shared" si="56"/>
        <v>51441</v>
      </c>
      <c r="C311" s="17">
        <f t="shared" si="48"/>
        <v>1183.4204407786276</v>
      </c>
      <c r="D311" s="17">
        <f t="shared" si="49"/>
        <v>226.19452708333336</v>
      </c>
      <c r="E311" s="17">
        <f t="shared" si="50"/>
        <v>957.2259136952943</v>
      </c>
      <c r="F311" s="17">
        <f t="shared" si="51"/>
        <v>62909.46</v>
      </c>
      <c r="G311" s="16"/>
      <c r="H311" s="17">
        <f t="shared" si="52"/>
        <v>0</v>
      </c>
      <c r="I311" s="17">
        <f t="shared" si="53"/>
        <v>0</v>
      </c>
      <c r="J311" s="24"/>
      <c r="K311" s="23">
        <f t="shared" si="54"/>
        <v>0</v>
      </c>
      <c r="L311" s="23">
        <f t="shared" si="55"/>
        <v>0</v>
      </c>
    </row>
    <row r="312" spans="1:12" ht="12">
      <c r="A312" s="12">
        <v>302</v>
      </c>
      <c r="B312" s="18">
        <f t="shared" si="56"/>
        <v>51471</v>
      </c>
      <c r="C312" s="17">
        <f t="shared" si="48"/>
        <v>1183.4204407786276</v>
      </c>
      <c r="D312" s="17">
        <f t="shared" si="49"/>
        <v>222.8043375</v>
      </c>
      <c r="E312" s="17">
        <f t="shared" si="50"/>
        <v>960.6161032786276</v>
      </c>
      <c r="F312" s="17">
        <f t="shared" si="51"/>
        <v>61948.84</v>
      </c>
      <c r="G312" s="16"/>
      <c r="H312" s="17">
        <f t="shared" si="52"/>
        <v>0</v>
      </c>
      <c r="I312" s="17">
        <f t="shared" si="53"/>
        <v>0</v>
      </c>
      <c r="J312" s="24"/>
      <c r="K312" s="23">
        <f t="shared" si="54"/>
        <v>0</v>
      </c>
      <c r="L312" s="23">
        <f t="shared" si="55"/>
        <v>0</v>
      </c>
    </row>
    <row r="313" spans="1:12" ht="12">
      <c r="A313" s="12">
        <v>303</v>
      </c>
      <c r="B313" s="18">
        <f t="shared" si="56"/>
        <v>51502</v>
      </c>
      <c r="C313" s="17">
        <f t="shared" si="48"/>
        <v>1183.4204407786276</v>
      </c>
      <c r="D313" s="17">
        <f t="shared" si="49"/>
        <v>219.40214166666667</v>
      </c>
      <c r="E313" s="17">
        <f t="shared" si="50"/>
        <v>964.0182991119609</v>
      </c>
      <c r="F313" s="17">
        <f t="shared" si="51"/>
        <v>60984.82</v>
      </c>
      <c r="G313" s="16"/>
      <c r="H313" s="17">
        <f t="shared" si="52"/>
        <v>0</v>
      </c>
      <c r="I313" s="17">
        <f t="shared" si="53"/>
        <v>0</v>
      </c>
      <c r="J313" s="24"/>
      <c r="K313" s="23">
        <f t="shared" si="54"/>
        <v>0</v>
      </c>
      <c r="L313" s="23">
        <f t="shared" si="55"/>
        <v>0</v>
      </c>
    </row>
    <row r="314" spans="1:12" ht="12">
      <c r="A314" s="12">
        <v>304</v>
      </c>
      <c r="B314" s="18">
        <f t="shared" si="56"/>
        <v>51533</v>
      </c>
      <c r="C314" s="17">
        <f t="shared" si="48"/>
        <v>1183.4204407786276</v>
      </c>
      <c r="D314" s="17">
        <f t="shared" si="49"/>
        <v>215.98790416666668</v>
      </c>
      <c r="E314" s="17">
        <f t="shared" si="50"/>
        <v>967.4325366119609</v>
      </c>
      <c r="F314" s="17">
        <f t="shared" si="51"/>
        <v>60017.39</v>
      </c>
      <c r="G314" s="16"/>
      <c r="H314" s="17">
        <f t="shared" si="52"/>
        <v>0</v>
      </c>
      <c r="I314" s="17">
        <f t="shared" si="53"/>
        <v>0</v>
      </c>
      <c r="J314" s="24"/>
      <c r="K314" s="23">
        <f t="shared" si="54"/>
        <v>0</v>
      </c>
      <c r="L314" s="23">
        <f t="shared" si="55"/>
        <v>0</v>
      </c>
    </row>
    <row r="315" spans="1:12" ht="12">
      <c r="A315" s="12">
        <v>305</v>
      </c>
      <c r="B315" s="18">
        <f t="shared" si="56"/>
        <v>51561</v>
      </c>
      <c r="C315" s="17">
        <f t="shared" si="48"/>
        <v>1183.4204407786276</v>
      </c>
      <c r="D315" s="17">
        <f t="shared" si="49"/>
        <v>212.56158958333336</v>
      </c>
      <c r="E315" s="17">
        <f t="shared" si="50"/>
        <v>970.8588511952943</v>
      </c>
      <c r="F315" s="17">
        <f t="shared" si="51"/>
        <v>59046.53</v>
      </c>
      <c r="G315" s="16"/>
      <c r="H315" s="17">
        <f t="shared" si="52"/>
        <v>0</v>
      </c>
      <c r="I315" s="17">
        <f t="shared" si="53"/>
        <v>0</v>
      </c>
      <c r="J315" s="24"/>
      <c r="K315" s="23">
        <f t="shared" si="54"/>
        <v>0</v>
      </c>
      <c r="L315" s="23">
        <f t="shared" si="55"/>
        <v>0</v>
      </c>
    </row>
    <row r="316" spans="1:12" ht="12">
      <c r="A316" s="12">
        <v>306</v>
      </c>
      <c r="B316" s="18">
        <f t="shared" si="56"/>
        <v>51592</v>
      </c>
      <c r="C316" s="17">
        <f t="shared" si="48"/>
        <v>1183.4204407786276</v>
      </c>
      <c r="D316" s="17">
        <f t="shared" si="49"/>
        <v>209.12312708333334</v>
      </c>
      <c r="E316" s="17">
        <f t="shared" si="50"/>
        <v>974.2973136952943</v>
      </c>
      <c r="F316" s="17">
        <f t="shared" si="51"/>
        <v>58072.23</v>
      </c>
      <c r="G316" s="16"/>
      <c r="H316" s="17">
        <f t="shared" si="52"/>
        <v>0</v>
      </c>
      <c r="I316" s="17">
        <f t="shared" si="53"/>
        <v>0</v>
      </c>
      <c r="J316" s="24"/>
      <c r="K316" s="23">
        <f t="shared" si="54"/>
        <v>0</v>
      </c>
      <c r="L316" s="23">
        <f t="shared" si="55"/>
        <v>0</v>
      </c>
    </row>
    <row r="317" spans="1:14" ht="12">
      <c r="A317" s="12">
        <v>307</v>
      </c>
      <c r="B317" s="18">
        <f t="shared" si="56"/>
        <v>51622</v>
      </c>
      <c r="C317" s="17">
        <f t="shared" si="48"/>
        <v>1183.4204407786276</v>
      </c>
      <c r="D317" s="17">
        <f t="shared" si="49"/>
        <v>205.67248125000003</v>
      </c>
      <c r="E317" s="17">
        <f t="shared" si="50"/>
        <v>977.7479595286276</v>
      </c>
      <c r="F317" s="17">
        <f t="shared" si="51"/>
        <v>57094.48</v>
      </c>
      <c r="G317" s="16"/>
      <c r="H317" s="17">
        <f t="shared" si="52"/>
        <v>0</v>
      </c>
      <c r="I317" s="17">
        <f t="shared" si="53"/>
        <v>0</v>
      </c>
      <c r="J317" s="24"/>
      <c r="K317" s="23">
        <f t="shared" si="54"/>
        <v>0</v>
      </c>
      <c r="L317" s="23">
        <f t="shared" si="55"/>
        <v>0</v>
      </c>
      <c r="N317" s="11"/>
    </row>
    <row r="318" spans="1:12" ht="12">
      <c r="A318" s="12">
        <v>308</v>
      </c>
      <c r="B318" s="18">
        <f t="shared" si="56"/>
        <v>51653</v>
      </c>
      <c r="C318" s="17">
        <f t="shared" si="48"/>
        <v>1183.4204407786276</v>
      </c>
      <c r="D318" s="17">
        <f t="shared" si="49"/>
        <v>202.2096166666667</v>
      </c>
      <c r="E318" s="17">
        <f t="shared" si="50"/>
        <v>981.2108241119608</v>
      </c>
      <c r="F318" s="17">
        <f t="shared" si="51"/>
        <v>56113.27</v>
      </c>
      <c r="G318" s="16"/>
      <c r="H318" s="17">
        <f t="shared" si="52"/>
        <v>0</v>
      </c>
      <c r="I318" s="17">
        <f t="shared" si="53"/>
        <v>0</v>
      </c>
      <c r="J318" s="24"/>
      <c r="K318" s="23">
        <f t="shared" si="54"/>
        <v>0</v>
      </c>
      <c r="L318" s="23">
        <f t="shared" si="55"/>
        <v>0</v>
      </c>
    </row>
    <row r="319" spans="1:12" ht="12">
      <c r="A319" s="12">
        <v>309</v>
      </c>
      <c r="B319" s="18">
        <f t="shared" si="56"/>
        <v>51683</v>
      </c>
      <c r="C319" s="17">
        <f aca="true" t="shared" si="57" ref="C319:C370">IF(F318&gt;0,-PMT($C$4/12,$C$3*12,$C$5,0,0),0)</f>
        <v>1183.4204407786276</v>
      </c>
      <c r="D319" s="17">
        <f aca="true" t="shared" si="58" ref="D319:D370">IF(F318&gt;0,F318*($C$4/12),0)</f>
        <v>198.73449791666667</v>
      </c>
      <c r="E319" s="17">
        <f aca="true" t="shared" si="59" ref="E319:E370">C319-D319</f>
        <v>984.6859428619609</v>
      </c>
      <c r="F319" s="17">
        <f aca="true" t="shared" si="60" ref="F319:F370">ROUND(IF(F318-E319&gt;0,F318-E319,0),2)</f>
        <v>55128.58</v>
      </c>
      <c r="G319" s="16"/>
      <c r="H319" s="17">
        <f aca="true" t="shared" si="61" ref="H319:H370">IF(L318&gt;0,MIN(-PMT($C$4/12,$C$3*12,$C$5,0,0),L318+I319),0)</f>
        <v>0</v>
      </c>
      <c r="I319" s="17">
        <f aca="true" t="shared" si="62" ref="I319:I370">IF(L318&gt;0,L318*($C$4/12),0)</f>
        <v>0</v>
      </c>
      <c r="J319" s="24"/>
      <c r="K319" s="23">
        <f aca="true" t="shared" si="63" ref="K319:K370">IF(H319=0,0,MIN(L318,H319-I319+J319))</f>
        <v>0</v>
      </c>
      <c r="L319" s="23">
        <f aca="true" t="shared" si="64" ref="L319:L370">ROUND(IF(L318-K319&gt;0,L318-K319,0),2)</f>
        <v>0</v>
      </c>
    </row>
    <row r="320" spans="1:12" ht="12">
      <c r="A320" s="12">
        <v>310</v>
      </c>
      <c r="B320" s="18">
        <f t="shared" si="56"/>
        <v>51714</v>
      </c>
      <c r="C320" s="17">
        <f t="shared" si="57"/>
        <v>1183.4204407786276</v>
      </c>
      <c r="D320" s="17">
        <f t="shared" si="58"/>
        <v>195.2470541666667</v>
      </c>
      <c r="E320" s="17">
        <f t="shared" si="59"/>
        <v>988.173386611961</v>
      </c>
      <c r="F320" s="17">
        <f t="shared" si="60"/>
        <v>54140.41</v>
      </c>
      <c r="G320" s="16"/>
      <c r="H320" s="17">
        <f t="shared" si="61"/>
        <v>0</v>
      </c>
      <c r="I320" s="17">
        <f t="shared" si="62"/>
        <v>0</v>
      </c>
      <c r="J320" s="24"/>
      <c r="K320" s="23">
        <f t="shared" si="63"/>
        <v>0</v>
      </c>
      <c r="L320" s="23">
        <f t="shared" si="64"/>
        <v>0</v>
      </c>
    </row>
    <row r="321" spans="1:12" ht="12">
      <c r="A321" s="12">
        <v>311</v>
      </c>
      <c r="B321" s="18">
        <f t="shared" si="56"/>
        <v>51745</v>
      </c>
      <c r="C321" s="17">
        <f t="shared" si="57"/>
        <v>1183.4204407786276</v>
      </c>
      <c r="D321" s="17">
        <f t="shared" si="58"/>
        <v>191.7472854166667</v>
      </c>
      <c r="E321" s="17">
        <f t="shared" si="59"/>
        <v>991.6731553619609</v>
      </c>
      <c r="F321" s="17">
        <f t="shared" si="60"/>
        <v>53148.74</v>
      </c>
      <c r="G321" s="16"/>
      <c r="H321" s="17">
        <f t="shared" si="61"/>
        <v>0</v>
      </c>
      <c r="I321" s="17">
        <f t="shared" si="62"/>
        <v>0</v>
      </c>
      <c r="J321" s="24"/>
      <c r="K321" s="23">
        <f t="shared" si="63"/>
        <v>0</v>
      </c>
      <c r="L321" s="23">
        <f t="shared" si="64"/>
        <v>0</v>
      </c>
    </row>
    <row r="322" spans="1:12" ht="12">
      <c r="A322" s="12">
        <v>312</v>
      </c>
      <c r="B322" s="18">
        <f t="shared" si="56"/>
        <v>51775</v>
      </c>
      <c r="C322" s="17">
        <f t="shared" si="57"/>
        <v>1183.4204407786276</v>
      </c>
      <c r="D322" s="17">
        <f t="shared" si="58"/>
        <v>188.23512083333333</v>
      </c>
      <c r="E322" s="17">
        <f t="shared" si="59"/>
        <v>995.1853199452943</v>
      </c>
      <c r="F322" s="17">
        <f t="shared" si="60"/>
        <v>52153.55</v>
      </c>
      <c r="G322" s="16"/>
      <c r="H322" s="17">
        <f t="shared" si="61"/>
        <v>0</v>
      </c>
      <c r="I322" s="17">
        <f t="shared" si="62"/>
        <v>0</v>
      </c>
      <c r="J322" s="24"/>
      <c r="K322" s="23">
        <f t="shared" si="63"/>
        <v>0</v>
      </c>
      <c r="L322" s="23">
        <f t="shared" si="64"/>
        <v>0</v>
      </c>
    </row>
    <row r="323" spans="1:12" ht="12">
      <c r="A323" s="12">
        <v>313</v>
      </c>
      <c r="B323" s="18">
        <f t="shared" si="56"/>
        <v>51806</v>
      </c>
      <c r="C323" s="17">
        <f t="shared" si="57"/>
        <v>1183.4204407786276</v>
      </c>
      <c r="D323" s="17">
        <f t="shared" si="58"/>
        <v>184.71048958333336</v>
      </c>
      <c r="E323" s="17">
        <f t="shared" si="59"/>
        <v>998.7099511952943</v>
      </c>
      <c r="F323" s="17">
        <f t="shared" si="60"/>
        <v>51154.84</v>
      </c>
      <c r="G323" s="16"/>
      <c r="H323" s="17">
        <f t="shared" si="61"/>
        <v>0</v>
      </c>
      <c r="I323" s="17">
        <f t="shared" si="62"/>
        <v>0</v>
      </c>
      <c r="J323" s="24"/>
      <c r="K323" s="23">
        <f t="shared" si="63"/>
        <v>0</v>
      </c>
      <c r="L323" s="23">
        <f t="shared" si="64"/>
        <v>0</v>
      </c>
    </row>
    <row r="324" spans="1:12" ht="12">
      <c r="A324" s="12">
        <v>314</v>
      </c>
      <c r="B324" s="18">
        <f t="shared" si="56"/>
        <v>51836</v>
      </c>
      <c r="C324" s="17">
        <f t="shared" si="57"/>
        <v>1183.4204407786276</v>
      </c>
      <c r="D324" s="17">
        <f t="shared" si="58"/>
        <v>181.17339166666667</v>
      </c>
      <c r="E324" s="17">
        <f t="shared" si="59"/>
        <v>1002.2470491119609</v>
      </c>
      <c r="F324" s="17">
        <f t="shared" si="60"/>
        <v>50152.59</v>
      </c>
      <c r="G324" s="16"/>
      <c r="H324" s="17">
        <f t="shared" si="61"/>
        <v>0</v>
      </c>
      <c r="I324" s="17">
        <f t="shared" si="62"/>
        <v>0</v>
      </c>
      <c r="J324" s="24"/>
      <c r="K324" s="23">
        <f t="shared" si="63"/>
        <v>0</v>
      </c>
      <c r="L324" s="23">
        <f t="shared" si="64"/>
        <v>0</v>
      </c>
    </row>
    <row r="325" spans="1:12" ht="12">
      <c r="A325" s="12">
        <v>315</v>
      </c>
      <c r="B325" s="18">
        <f t="shared" si="56"/>
        <v>51867</v>
      </c>
      <c r="C325" s="17">
        <f t="shared" si="57"/>
        <v>1183.4204407786276</v>
      </c>
      <c r="D325" s="17">
        <f t="shared" si="58"/>
        <v>177.62375625</v>
      </c>
      <c r="E325" s="17">
        <f t="shared" si="59"/>
        <v>1005.7966845286276</v>
      </c>
      <c r="F325" s="17">
        <f t="shared" si="60"/>
        <v>49146.79</v>
      </c>
      <c r="G325" s="16"/>
      <c r="H325" s="17">
        <f t="shared" si="61"/>
        <v>0</v>
      </c>
      <c r="I325" s="17">
        <f t="shared" si="62"/>
        <v>0</v>
      </c>
      <c r="J325" s="24"/>
      <c r="K325" s="23">
        <f t="shared" si="63"/>
        <v>0</v>
      </c>
      <c r="L325" s="23">
        <f t="shared" si="64"/>
        <v>0</v>
      </c>
    </row>
    <row r="326" spans="1:12" ht="12">
      <c r="A326" s="12">
        <v>316</v>
      </c>
      <c r="B326" s="18">
        <f t="shared" si="56"/>
        <v>51898</v>
      </c>
      <c r="C326" s="17">
        <f t="shared" si="57"/>
        <v>1183.4204407786276</v>
      </c>
      <c r="D326" s="17">
        <f t="shared" si="58"/>
        <v>174.06154791666668</v>
      </c>
      <c r="E326" s="17">
        <f t="shared" si="59"/>
        <v>1009.358892861961</v>
      </c>
      <c r="F326" s="17">
        <f t="shared" si="60"/>
        <v>48137.43</v>
      </c>
      <c r="G326" s="16"/>
      <c r="H326" s="17">
        <f t="shared" si="61"/>
        <v>0</v>
      </c>
      <c r="I326" s="17">
        <f t="shared" si="62"/>
        <v>0</v>
      </c>
      <c r="J326" s="24"/>
      <c r="K326" s="23">
        <f t="shared" si="63"/>
        <v>0</v>
      </c>
      <c r="L326" s="23">
        <f t="shared" si="64"/>
        <v>0</v>
      </c>
    </row>
    <row r="327" spans="1:12" ht="12">
      <c r="A327" s="12">
        <v>317</v>
      </c>
      <c r="B327" s="18">
        <f t="shared" si="56"/>
        <v>51926</v>
      </c>
      <c r="C327" s="17">
        <f t="shared" si="57"/>
        <v>1183.4204407786276</v>
      </c>
      <c r="D327" s="17">
        <f t="shared" si="58"/>
        <v>170.48673125000002</v>
      </c>
      <c r="E327" s="17">
        <f t="shared" si="59"/>
        <v>1012.9337095286276</v>
      </c>
      <c r="F327" s="17">
        <f t="shared" si="60"/>
        <v>47124.5</v>
      </c>
      <c r="G327" s="16"/>
      <c r="H327" s="17">
        <f t="shared" si="61"/>
        <v>0</v>
      </c>
      <c r="I327" s="17">
        <f t="shared" si="62"/>
        <v>0</v>
      </c>
      <c r="J327" s="24"/>
      <c r="K327" s="23">
        <f t="shared" si="63"/>
        <v>0</v>
      </c>
      <c r="L327" s="23">
        <f t="shared" si="64"/>
        <v>0</v>
      </c>
    </row>
    <row r="328" spans="1:12" ht="12">
      <c r="A328" s="12">
        <v>318</v>
      </c>
      <c r="B328" s="18">
        <f t="shared" si="56"/>
        <v>51957</v>
      </c>
      <c r="C328" s="17">
        <f t="shared" si="57"/>
        <v>1183.4204407786276</v>
      </c>
      <c r="D328" s="17">
        <f t="shared" si="58"/>
        <v>166.89927083333333</v>
      </c>
      <c r="E328" s="17">
        <f t="shared" si="59"/>
        <v>1016.5211699452943</v>
      </c>
      <c r="F328" s="17">
        <f t="shared" si="60"/>
        <v>46107.98</v>
      </c>
      <c r="G328" s="16"/>
      <c r="H328" s="17">
        <f t="shared" si="61"/>
        <v>0</v>
      </c>
      <c r="I328" s="17">
        <f t="shared" si="62"/>
        <v>0</v>
      </c>
      <c r="J328" s="24"/>
      <c r="K328" s="23">
        <f t="shared" si="63"/>
        <v>0</v>
      </c>
      <c r="L328" s="23">
        <f t="shared" si="64"/>
        <v>0</v>
      </c>
    </row>
    <row r="329" spans="1:12" ht="12">
      <c r="A329" s="12">
        <v>319</v>
      </c>
      <c r="B329" s="18">
        <f t="shared" si="56"/>
        <v>51987</v>
      </c>
      <c r="C329" s="17">
        <f t="shared" si="57"/>
        <v>1183.4204407786276</v>
      </c>
      <c r="D329" s="17">
        <f t="shared" si="58"/>
        <v>163.29909583333335</v>
      </c>
      <c r="E329" s="17">
        <f t="shared" si="59"/>
        <v>1020.1213449452943</v>
      </c>
      <c r="F329" s="17">
        <f t="shared" si="60"/>
        <v>45087.86</v>
      </c>
      <c r="G329" s="16"/>
      <c r="H329" s="17">
        <f t="shared" si="61"/>
        <v>0</v>
      </c>
      <c r="I329" s="17">
        <f t="shared" si="62"/>
        <v>0</v>
      </c>
      <c r="J329" s="24"/>
      <c r="K329" s="23">
        <f t="shared" si="63"/>
        <v>0</v>
      </c>
      <c r="L329" s="23">
        <f t="shared" si="64"/>
        <v>0</v>
      </c>
    </row>
    <row r="330" spans="1:12" ht="12">
      <c r="A330" s="12">
        <v>320</v>
      </c>
      <c r="B330" s="18">
        <f t="shared" si="56"/>
        <v>52018</v>
      </c>
      <c r="C330" s="17">
        <f t="shared" si="57"/>
        <v>1183.4204407786276</v>
      </c>
      <c r="D330" s="17">
        <f t="shared" si="58"/>
        <v>159.68617083333334</v>
      </c>
      <c r="E330" s="17">
        <f t="shared" si="59"/>
        <v>1023.7342699452943</v>
      </c>
      <c r="F330" s="17">
        <f t="shared" si="60"/>
        <v>44064.13</v>
      </c>
      <c r="G330" s="16"/>
      <c r="H330" s="17">
        <f t="shared" si="61"/>
        <v>0</v>
      </c>
      <c r="I330" s="17">
        <f t="shared" si="62"/>
        <v>0</v>
      </c>
      <c r="J330" s="24"/>
      <c r="K330" s="23">
        <f t="shared" si="63"/>
        <v>0</v>
      </c>
      <c r="L330" s="23">
        <f t="shared" si="64"/>
        <v>0</v>
      </c>
    </row>
    <row r="331" spans="1:12" ht="12">
      <c r="A331" s="12">
        <v>321</v>
      </c>
      <c r="B331" s="18">
        <f t="shared" si="56"/>
        <v>52048</v>
      </c>
      <c r="C331" s="17">
        <f t="shared" si="57"/>
        <v>1183.4204407786276</v>
      </c>
      <c r="D331" s="17">
        <f t="shared" si="58"/>
        <v>156.06046041666667</v>
      </c>
      <c r="E331" s="17">
        <f t="shared" si="59"/>
        <v>1027.3599803619609</v>
      </c>
      <c r="F331" s="17">
        <f t="shared" si="60"/>
        <v>43036.77</v>
      </c>
      <c r="G331" s="16"/>
      <c r="H331" s="17">
        <f t="shared" si="61"/>
        <v>0</v>
      </c>
      <c r="I331" s="17">
        <f t="shared" si="62"/>
        <v>0</v>
      </c>
      <c r="J331" s="24"/>
      <c r="K331" s="23">
        <f t="shared" si="63"/>
        <v>0</v>
      </c>
      <c r="L331" s="23">
        <f t="shared" si="64"/>
        <v>0</v>
      </c>
    </row>
    <row r="332" spans="1:12" ht="12">
      <c r="A332" s="12">
        <v>322</v>
      </c>
      <c r="B332" s="18">
        <f t="shared" si="56"/>
        <v>52079</v>
      </c>
      <c r="C332" s="17">
        <f t="shared" si="57"/>
        <v>1183.4204407786276</v>
      </c>
      <c r="D332" s="17">
        <f t="shared" si="58"/>
        <v>152.42189375</v>
      </c>
      <c r="E332" s="17">
        <f t="shared" si="59"/>
        <v>1030.9985470286276</v>
      </c>
      <c r="F332" s="17">
        <f t="shared" si="60"/>
        <v>42005.77</v>
      </c>
      <c r="G332" s="16"/>
      <c r="H332" s="17">
        <f t="shared" si="61"/>
        <v>0</v>
      </c>
      <c r="I332" s="17">
        <f t="shared" si="62"/>
        <v>0</v>
      </c>
      <c r="J332" s="24"/>
      <c r="K332" s="23">
        <f t="shared" si="63"/>
        <v>0</v>
      </c>
      <c r="L332" s="23">
        <f t="shared" si="64"/>
        <v>0</v>
      </c>
    </row>
    <row r="333" spans="1:12" ht="12">
      <c r="A333" s="12">
        <v>323</v>
      </c>
      <c r="B333" s="18">
        <f aca="true" t="shared" si="65" ref="B333:B370">EDATE(B332,1)</f>
        <v>52110</v>
      </c>
      <c r="C333" s="17">
        <f t="shared" si="57"/>
        <v>1183.4204407786276</v>
      </c>
      <c r="D333" s="17">
        <f t="shared" si="58"/>
        <v>148.77043541666666</v>
      </c>
      <c r="E333" s="17">
        <f t="shared" si="59"/>
        <v>1034.650005361961</v>
      </c>
      <c r="F333" s="17">
        <f t="shared" si="60"/>
        <v>40971.12</v>
      </c>
      <c r="G333" s="16"/>
      <c r="H333" s="17">
        <f t="shared" si="61"/>
        <v>0</v>
      </c>
      <c r="I333" s="17">
        <f t="shared" si="62"/>
        <v>0</v>
      </c>
      <c r="J333" s="24"/>
      <c r="K333" s="23">
        <f t="shared" si="63"/>
        <v>0</v>
      </c>
      <c r="L333" s="23">
        <f t="shared" si="64"/>
        <v>0</v>
      </c>
    </row>
    <row r="334" spans="1:12" ht="12">
      <c r="A334" s="12">
        <v>324</v>
      </c>
      <c r="B334" s="18">
        <f t="shared" si="65"/>
        <v>52140</v>
      </c>
      <c r="C334" s="17">
        <f t="shared" si="57"/>
        <v>1183.4204407786276</v>
      </c>
      <c r="D334" s="17">
        <f t="shared" si="58"/>
        <v>145.10605</v>
      </c>
      <c r="E334" s="17">
        <f t="shared" si="59"/>
        <v>1038.3143907786275</v>
      </c>
      <c r="F334" s="17">
        <f t="shared" si="60"/>
        <v>39932.81</v>
      </c>
      <c r="G334" s="16"/>
      <c r="H334" s="17">
        <f t="shared" si="61"/>
        <v>0</v>
      </c>
      <c r="I334" s="17">
        <f t="shared" si="62"/>
        <v>0</v>
      </c>
      <c r="J334" s="24"/>
      <c r="K334" s="23">
        <f t="shared" si="63"/>
        <v>0</v>
      </c>
      <c r="L334" s="23">
        <f t="shared" si="64"/>
        <v>0</v>
      </c>
    </row>
    <row r="335" spans="1:12" ht="12">
      <c r="A335" s="12">
        <v>325</v>
      </c>
      <c r="B335" s="18">
        <f t="shared" si="65"/>
        <v>52171</v>
      </c>
      <c r="C335" s="17">
        <f t="shared" si="57"/>
        <v>1183.4204407786276</v>
      </c>
      <c r="D335" s="17">
        <f t="shared" si="58"/>
        <v>141.42870208333335</v>
      </c>
      <c r="E335" s="17">
        <f t="shared" si="59"/>
        <v>1041.9917386952943</v>
      </c>
      <c r="F335" s="17">
        <f t="shared" si="60"/>
        <v>38890.82</v>
      </c>
      <c r="G335" s="16"/>
      <c r="H335" s="17">
        <f t="shared" si="61"/>
        <v>0</v>
      </c>
      <c r="I335" s="17">
        <f t="shared" si="62"/>
        <v>0</v>
      </c>
      <c r="J335" s="24"/>
      <c r="K335" s="23">
        <f t="shared" si="63"/>
        <v>0</v>
      </c>
      <c r="L335" s="23">
        <f t="shared" si="64"/>
        <v>0</v>
      </c>
    </row>
    <row r="336" spans="1:12" ht="12">
      <c r="A336" s="12">
        <v>326</v>
      </c>
      <c r="B336" s="18">
        <f t="shared" si="65"/>
        <v>52201</v>
      </c>
      <c r="C336" s="17">
        <f t="shared" si="57"/>
        <v>1183.4204407786276</v>
      </c>
      <c r="D336" s="17">
        <f t="shared" si="58"/>
        <v>137.73832083333335</v>
      </c>
      <c r="E336" s="17">
        <f t="shared" si="59"/>
        <v>1045.6821199452943</v>
      </c>
      <c r="F336" s="17">
        <f t="shared" si="60"/>
        <v>37845.14</v>
      </c>
      <c r="G336" s="16"/>
      <c r="H336" s="17">
        <f t="shared" si="61"/>
        <v>0</v>
      </c>
      <c r="I336" s="17">
        <f t="shared" si="62"/>
        <v>0</v>
      </c>
      <c r="J336" s="24"/>
      <c r="K336" s="23">
        <f t="shared" si="63"/>
        <v>0</v>
      </c>
      <c r="L336" s="23">
        <f t="shared" si="64"/>
        <v>0</v>
      </c>
    </row>
    <row r="337" spans="1:12" ht="12">
      <c r="A337" s="12">
        <v>327</v>
      </c>
      <c r="B337" s="18">
        <f t="shared" si="65"/>
        <v>52232</v>
      </c>
      <c r="C337" s="17">
        <f t="shared" si="57"/>
        <v>1183.4204407786276</v>
      </c>
      <c r="D337" s="17">
        <f t="shared" si="58"/>
        <v>134.03487083333334</v>
      </c>
      <c r="E337" s="17">
        <f t="shared" si="59"/>
        <v>1049.3855699452943</v>
      </c>
      <c r="F337" s="17">
        <f t="shared" si="60"/>
        <v>36795.75</v>
      </c>
      <c r="G337" s="16"/>
      <c r="H337" s="17">
        <f t="shared" si="61"/>
        <v>0</v>
      </c>
      <c r="I337" s="17">
        <f t="shared" si="62"/>
        <v>0</v>
      </c>
      <c r="J337" s="24"/>
      <c r="K337" s="23">
        <f t="shared" si="63"/>
        <v>0</v>
      </c>
      <c r="L337" s="23">
        <f t="shared" si="64"/>
        <v>0</v>
      </c>
    </row>
    <row r="338" spans="1:12" ht="12">
      <c r="A338" s="12">
        <v>328</v>
      </c>
      <c r="B338" s="18">
        <f t="shared" si="65"/>
        <v>52263</v>
      </c>
      <c r="C338" s="17">
        <f t="shared" si="57"/>
        <v>1183.4204407786276</v>
      </c>
      <c r="D338" s="17">
        <f t="shared" si="58"/>
        <v>130.31828125</v>
      </c>
      <c r="E338" s="17">
        <f t="shared" si="59"/>
        <v>1053.1021595286277</v>
      </c>
      <c r="F338" s="17">
        <f t="shared" si="60"/>
        <v>35742.65</v>
      </c>
      <c r="G338" s="16"/>
      <c r="H338" s="17">
        <f t="shared" si="61"/>
        <v>0</v>
      </c>
      <c r="I338" s="17">
        <f t="shared" si="62"/>
        <v>0</v>
      </c>
      <c r="J338" s="24"/>
      <c r="K338" s="23">
        <f t="shared" si="63"/>
        <v>0</v>
      </c>
      <c r="L338" s="23">
        <f t="shared" si="64"/>
        <v>0</v>
      </c>
    </row>
    <row r="339" spans="1:12" ht="12">
      <c r="A339" s="12">
        <v>329</v>
      </c>
      <c r="B339" s="18">
        <f t="shared" si="65"/>
        <v>52291</v>
      </c>
      <c r="C339" s="17">
        <f t="shared" si="57"/>
        <v>1183.4204407786276</v>
      </c>
      <c r="D339" s="17">
        <f t="shared" si="58"/>
        <v>126.58855208333335</v>
      </c>
      <c r="E339" s="17">
        <f t="shared" si="59"/>
        <v>1056.8318886952943</v>
      </c>
      <c r="F339" s="17">
        <f t="shared" si="60"/>
        <v>34685.82</v>
      </c>
      <c r="G339" s="16"/>
      <c r="H339" s="17">
        <f t="shared" si="61"/>
        <v>0</v>
      </c>
      <c r="I339" s="17">
        <f t="shared" si="62"/>
        <v>0</v>
      </c>
      <c r="J339" s="24"/>
      <c r="K339" s="23">
        <f t="shared" si="63"/>
        <v>0</v>
      </c>
      <c r="L339" s="23">
        <f t="shared" si="64"/>
        <v>0</v>
      </c>
    </row>
    <row r="340" spans="1:12" ht="12">
      <c r="A340" s="12">
        <v>330</v>
      </c>
      <c r="B340" s="18">
        <f t="shared" si="65"/>
        <v>52322</v>
      </c>
      <c r="C340" s="17">
        <f t="shared" si="57"/>
        <v>1183.4204407786276</v>
      </c>
      <c r="D340" s="17">
        <f t="shared" si="58"/>
        <v>122.8456125</v>
      </c>
      <c r="E340" s="17">
        <f t="shared" si="59"/>
        <v>1060.5748282786276</v>
      </c>
      <c r="F340" s="17">
        <f t="shared" si="60"/>
        <v>33625.25</v>
      </c>
      <c r="G340" s="16"/>
      <c r="H340" s="17">
        <f t="shared" si="61"/>
        <v>0</v>
      </c>
      <c r="I340" s="17">
        <f t="shared" si="62"/>
        <v>0</v>
      </c>
      <c r="J340" s="24"/>
      <c r="K340" s="23">
        <f t="shared" si="63"/>
        <v>0</v>
      </c>
      <c r="L340" s="23">
        <f t="shared" si="64"/>
        <v>0</v>
      </c>
    </row>
    <row r="341" spans="1:12" ht="12">
      <c r="A341" s="12">
        <v>331</v>
      </c>
      <c r="B341" s="18">
        <f t="shared" si="65"/>
        <v>52352</v>
      </c>
      <c r="C341" s="17">
        <f t="shared" si="57"/>
        <v>1183.4204407786276</v>
      </c>
      <c r="D341" s="17">
        <f t="shared" si="58"/>
        <v>119.08942708333335</v>
      </c>
      <c r="E341" s="17">
        <f t="shared" si="59"/>
        <v>1064.3310136952944</v>
      </c>
      <c r="F341" s="17">
        <f t="shared" si="60"/>
        <v>32560.92</v>
      </c>
      <c r="G341" s="16"/>
      <c r="H341" s="17">
        <f t="shared" si="61"/>
        <v>0</v>
      </c>
      <c r="I341" s="17">
        <f t="shared" si="62"/>
        <v>0</v>
      </c>
      <c r="J341" s="24"/>
      <c r="K341" s="23">
        <f t="shared" si="63"/>
        <v>0</v>
      </c>
      <c r="L341" s="23">
        <f t="shared" si="64"/>
        <v>0</v>
      </c>
    </row>
    <row r="342" spans="1:12" ht="12">
      <c r="A342" s="12">
        <v>332</v>
      </c>
      <c r="B342" s="18">
        <f t="shared" si="65"/>
        <v>52383</v>
      </c>
      <c r="C342" s="17">
        <f t="shared" si="57"/>
        <v>1183.4204407786276</v>
      </c>
      <c r="D342" s="17">
        <f t="shared" si="58"/>
        <v>115.319925</v>
      </c>
      <c r="E342" s="17">
        <f t="shared" si="59"/>
        <v>1068.1005157786276</v>
      </c>
      <c r="F342" s="17">
        <f t="shared" si="60"/>
        <v>31492.82</v>
      </c>
      <c r="G342" s="16"/>
      <c r="H342" s="17">
        <f t="shared" si="61"/>
        <v>0</v>
      </c>
      <c r="I342" s="17">
        <f t="shared" si="62"/>
        <v>0</v>
      </c>
      <c r="J342" s="24"/>
      <c r="K342" s="23">
        <f t="shared" si="63"/>
        <v>0</v>
      </c>
      <c r="L342" s="23">
        <f t="shared" si="64"/>
        <v>0</v>
      </c>
    </row>
    <row r="343" spans="1:12" ht="12">
      <c r="A343" s="12">
        <v>333</v>
      </c>
      <c r="B343" s="18">
        <f t="shared" si="65"/>
        <v>52413</v>
      </c>
      <c r="C343" s="17">
        <f t="shared" si="57"/>
        <v>1183.4204407786276</v>
      </c>
      <c r="D343" s="17">
        <f t="shared" si="58"/>
        <v>111.53707083333335</v>
      </c>
      <c r="E343" s="17">
        <f t="shared" si="59"/>
        <v>1071.8833699452944</v>
      </c>
      <c r="F343" s="17">
        <f t="shared" si="60"/>
        <v>30420.94</v>
      </c>
      <c r="G343" s="16"/>
      <c r="H343" s="17">
        <f t="shared" si="61"/>
        <v>0</v>
      </c>
      <c r="I343" s="17">
        <f t="shared" si="62"/>
        <v>0</v>
      </c>
      <c r="J343" s="24"/>
      <c r="K343" s="23">
        <f t="shared" si="63"/>
        <v>0</v>
      </c>
      <c r="L343" s="23">
        <f t="shared" si="64"/>
        <v>0</v>
      </c>
    </row>
    <row r="344" spans="1:12" ht="12">
      <c r="A344" s="12">
        <v>334</v>
      </c>
      <c r="B344" s="18">
        <f t="shared" si="65"/>
        <v>52444</v>
      </c>
      <c r="C344" s="17">
        <f t="shared" si="57"/>
        <v>1183.4204407786276</v>
      </c>
      <c r="D344" s="17">
        <f t="shared" si="58"/>
        <v>107.74082916666667</v>
      </c>
      <c r="E344" s="17">
        <f t="shared" si="59"/>
        <v>1075.679611611961</v>
      </c>
      <c r="F344" s="17">
        <f t="shared" si="60"/>
        <v>29345.26</v>
      </c>
      <c r="G344" s="16"/>
      <c r="H344" s="17">
        <f t="shared" si="61"/>
        <v>0</v>
      </c>
      <c r="I344" s="17">
        <f t="shared" si="62"/>
        <v>0</v>
      </c>
      <c r="J344" s="24"/>
      <c r="K344" s="23">
        <f t="shared" si="63"/>
        <v>0</v>
      </c>
      <c r="L344" s="23">
        <f t="shared" si="64"/>
        <v>0</v>
      </c>
    </row>
    <row r="345" spans="1:12" ht="12">
      <c r="A345" s="12">
        <v>335</v>
      </c>
      <c r="B345" s="18">
        <f t="shared" si="65"/>
        <v>52475</v>
      </c>
      <c r="C345" s="17">
        <f t="shared" si="57"/>
        <v>1183.4204407786276</v>
      </c>
      <c r="D345" s="17">
        <f t="shared" si="58"/>
        <v>103.93112916666666</v>
      </c>
      <c r="E345" s="17">
        <f t="shared" si="59"/>
        <v>1079.489311611961</v>
      </c>
      <c r="F345" s="17">
        <f t="shared" si="60"/>
        <v>28265.77</v>
      </c>
      <c r="G345" s="16"/>
      <c r="H345" s="17">
        <f t="shared" si="61"/>
        <v>0</v>
      </c>
      <c r="I345" s="17">
        <f t="shared" si="62"/>
        <v>0</v>
      </c>
      <c r="J345" s="24"/>
      <c r="K345" s="23">
        <f t="shared" si="63"/>
        <v>0</v>
      </c>
      <c r="L345" s="23">
        <f t="shared" si="64"/>
        <v>0</v>
      </c>
    </row>
    <row r="346" spans="1:12" ht="12">
      <c r="A346" s="12">
        <v>336</v>
      </c>
      <c r="B346" s="18">
        <f t="shared" si="65"/>
        <v>52505</v>
      </c>
      <c r="C346" s="17">
        <f t="shared" si="57"/>
        <v>1183.4204407786276</v>
      </c>
      <c r="D346" s="17">
        <f t="shared" si="58"/>
        <v>100.10793541666668</v>
      </c>
      <c r="E346" s="17">
        <f t="shared" si="59"/>
        <v>1083.312505361961</v>
      </c>
      <c r="F346" s="17">
        <f t="shared" si="60"/>
        <v>27182.46</v>
      </c>
      <c r="G346" s="16"/>
      <c r="H346" s="17">
        <f t="shared" si="61"/>
        <v>0</v>
      </c>
      <c r="I346" s="17">
        <f t="shared" si="62"/>
        <v>0</v>
      </c>
      <c r="J346" s="24"/>
      <c r="K346" s="23">
        <f t="shared" si="63"/>
        <v>0</v>
      </c>
      <c r="L346" s="23">
        <f t="shared" si="64"/>
        <v>0</v>
      </c>
    </row>
    <row r="347" spans="1:12" ht="12">
      <c r="A347" s="12">
        <v>337</v>
      </c>
      <c r="B347" s="18">
        <f t="shared" si="65"/>
        <v>52536</v>
      </c>
      <c r="C347" s="17">
        <f t="shared" si="57"/>
        <v>1183.4204407786276</v>
      </c>
      <c r="D347" s="17">
        <f t="shared" si="58"/>
        <v>96.2712125</v>
      </c>
      <c r="E347" s="17">
        <f t="shared" si="59"/>
        <v>1087.1492282786276</v>
      </c>
      <c r="F347" s="17">
        <f t="shared" si="60"/>
        <v>26095.31</v>
      </c>
      <c r="G347" s="16"/>
      <c r="H347" s="17">
        <f t="shared" si="61"/>
        <v>0</v>
      </c>
      <c r="I347" s="17">
        <f t="shared" si="62"/>
        <v>0</v>
      </c>
      <c r="J347" s="24"/>
      <c r="K347" s="23">
        <f t="shared" si="63"/>
        <v>0</v>
      </c>
      <c r="L347" s="23">
        <f t="shared" si="64"/>
        <v>0</v>
      </c>
    </row>
    <row r="348" spans="1:12" ht="12">
      <c r="A348" s="12">
        <v>338</v>
      </c>
      <c r="B348" s="18">
        <f t="shared" si="65"/>
        <v>52566</v>
      </c>
      <c r="C348" s="17">
        <f t="shared" si="57"/>
        <v>1183.4204407786276</v>
      </c>
      <c r="D348" s="17">
        <f t="shared" si="58"/>
        <v>92.42088958333335</v>
      </c>
      <c r="E348" s="17">
        <f t="shared" si="59"/>
        <v>1090.9995511952943</v>
      </c>
      <c r="F348" s="17">
        <f t="shared" si="60"/>
        <v>25004.31</v>
      </c>
      <c r="G348" s="16"/>
      <c r="H348" s="17">
        <f t="shared" si="61"/>
        <v>0</v>
      </c>
      <c r="I348" s="17">
        <f t="shared" si="62"/>
        <v>0</v>
      </c>
      <c r="J348" s="24"/>
      <c r="K348" s="23">
        <f t="shared" si="63"/>
        <v>0</v>
      </c>
      <c r="L348" s="23">
        <f t="shared" si="64"/>
        <v>0</v>
      </c>
    </row>
    <row r="349" spans="1:12" ht="12">
      <c r="A349" s="12">
        <v>339</v>
      </c>
      <c r="B349" s="18">
        <f t="shared" si="65"/>
        <v>52597</v>
      </c>
      <c r="C349" s="17">
        <f t="shared" si="57"/>
        <v>1183.4204407786276</v>
      </c>
      <c r="D349" s="17">
        <f t="shared" si="58"/>
        <v>88.55693125</v>
      </c>
      <c r="E349" s="17">
        <f t="shared" si="59"/>
        <v>1094.8635095286277</v>
      </c>
      <c r="F349" s="17">
        <f t="shared" si="60"/>
        <v>23909.45</v>
      </c>
      <c r="G349" s="16"/>
      <c r="H349" s="17">
        <f t="shared" si="61"/>
        <v>0</v>
      </c>
      <c r="I349" s="17">
        <f t="shared" si="62"/>
        <v>0</v>
      </c>
      <c r="J349" s="24"/>
      <c r="K349" s="23">
        <f t="shared" si="63"/>
        <v>0</v>
      </c>
      <c r="L349" s="23">
        <f t="shared" si="64"/>
        <v>0</v>
      </c>
    </row>
    <row r="350" spans="1:12" ht="12">
      <c r="A350" s="12">
        <v>340</v>
      </c>
      <c r="B350" s="18">
        <f t="shared" si="65"/>
        <v>52628</v>
      </c>
      <c r="C350" s="17">
        <f t="shared" si="57"/>
        <v>1183.4204407786276</v>
      </c>
      <c r="D350" s="17">
        <f t="shared" si="58"/>
        <v>84.67930208333334</v>
      </c>
      <c r="E350" s="17">
        <f t="shared" si="59"/>
        <v>1098.7411386952942</v>
      </c>
      <c r="F350" s="17">
        <f t="shared" si="60"/>
        <v>22810.71</v>
      </c>
      <c r="G350" s="16"/>
      <c r="H350" s="17">
        <f t="shared" si="61"/>
        <v>0</v>
      </c>
      <c r="I350" s="17">
        <f t="shared" si="62"/>
        <v>0</v>
      </c>
      <c r="J350" s="24"/>
      <c r="K350" s="23">
        <f t="shared" si="63"/>
        <v>0</v>
      </c>
      <c r="L350" s="23">
        <f t="shared" si="64"/>
        <v>0</v>
      </c>
    </row>
    <row r="351" spans="1:12" ht="12">
      <c r="A351" s="12">
        <v>341</v>
      </c>
      <c r="B351" s="18">
        <f t="shared" si="65"/>
        <v>52657</v>
      </c>
      <c r="C351" s="17">
        <f t="shared" si="57"/>
        <v>1183.4204407786276</v>
      </c>
      <c r="D351" s="17">
        <f t="shared" si="58"/>
        <v>80.78793125</v>
      </c>
      <c r="E351" s="17">
        <f t="shared" si="59"/>
        <v>1102.6325095286277</v>
      </c>
      <c r="F351" s="17">
        <f t="shared" si="60"/>
        <v>21708.08</v>
      </c>
      <c r="G351" s="16"/>
      <c r="H351" s="17">
        <f t="shared" si="61"/>
        <v>0</v>
      </c>
      <c r="I351" s="17">
        <f t="shared" si="62"/>
        <v>0</v>
      </c>
      <c r="J351" s="24"/>
      <c r="K351" s="23">
        <f t="shared" si="63"/>
        <v>0</v>
      </c>
      <c r="L351" s="23">
        <f t="shared" si="64"/>
        <v>0</v>
      </c>
    </row>
    <row r="352" spans="1:12" ht="12">
      <c r="A352" s="12">
        <v>342</v>
      </c>
      <c r="B352" s="18">
        <f t="shared" si="65"/>
        <v>52688</v>
      </c>
      <c r="C352" s="17">
        <f t="shared" si="57"/>
        <v>1183.4204407786276</v>
      </c>
      <c r="D352" s="17">
        <f t="shared" si="58"/>
        <v>76.88278333333335</v>
      </c>
      <c r="E352" s="17">
        <f t="shared" si="59"/>
        <v>1106.5376574452944</v>
      </c>
      <c r="F352" s="17">
        <f t="shared" si="60"/>
        <v>20601.54</v>
      </c>
      <c r="G352" s="16"/>
      <c r="H352" s="17">
        <f t="shared" si="61"/>
        <v>0</v>
      </c>
      <c r="I352" s="17">
        <f t="shared" si="62"/>
        <v>0</v>
      </c>
      <c r="J352" s="24"/>
      <c r="K352" s="23">
        <f t="shared" si="63"/>
        <v>0</v>
      </c>
      <c r="L352" s="23">
        <f t="shared" si="64"/>
        <v>0</v>
      </c>
    </row>
    <row r="353" spans="1:12" ht="12">
      <c r="A353" s="12">
        <v>343</v>
      </c>
      <c r="B353" s="18">
        <f t="shared" si="65"/>
        <v>52718</v>
      </c>
      <c r="C353" s="17">
        <f t="shared" si="57"/>
        <v>1183.4204407786276</v>
      </c>
      <c r="D353" s="17">
        <f t="shared" si="58"/>
        <v>72.96378750000001</v>
      </c>
      <c r="E353" s="17">
        <f t="shared" si="59"/>
        <v>1110.4566532786275</v>
      </c>
      <c r="F353" s="17">
        <f t="shared" si="60"/>
        <v>19491.08</v>
      </c>
      <c r="G353" s="16"/>
      <c r="H353" s="17">
        <f t="shared" si="61"/>
        <v>0</v>
      </c>
      <c r="I353" s="17">
        <f t="shared" si="62"/>
        <v>0</v>
      </c>
      <c r="J353" s="24"/>
      <c r="K353" s="23">
        <f t="shared" si="63"/>
        <v>0</v>
      </c>
      <c r="L353" s="23">
        <f t="shared" si="64"/>
        <v>0</v>
      </c>
    </row>
    <row r="354" spans="1:12" ht="12">
      <c r="A354" s="12">
        <v>344</v>
      </c>
      <c r="B354" s="18">
        <f t="shared" si="65"/>
        <v>52749</v>
      </c>
      <c r="C354" s="17">
        <f t="shared" si="57"/>
        <v>1183.4204407786276</v>
      </c>
      <c r="D354" s="17">
        <f t="shared" si="58"/>
        <v>69.03090833333334</v>
      </c>
      <c r="E354" s="17">
        <f t="shared" si="59"/>
        <v>1114.3895324452942</v>
      </c>
      <c r="F354" s="17">
        <f t="shared" si="60"/>
        <v>18376.69</v>
      </c>
      <c r="G354" s="16"/>
      <c r="H354" s="17">
        <f t="shared" si="61"/>
        <v>0</v>
      </c>
      <c r="I354" s="17">
        <f t="shared" si="62"/>
        <v>0</v>
      </c>
      <c r="J354" s="24"/>
      <c r="K354" s="23">
        <f t="shared" si="63"/>
        <v>0</v>
      </c>
      <c r="L354" s="23">
        <f t="shared" si="64"/>
        <v>0</v>
      </c>
    </row>
    <row r="355" spans="1:12" ht="12">
      <c r="A355" s="12">
        <v>345</v>
      </c>
      <c r="B355" s="18">
        <f t="shared" si="65"/>
        <v>52779</v>
      </c>
      <c r="C355" s="17">
        <f t="shared" si="57"/>
        <v>1183.4204407786276</v>
      </c>
      <c r="D355" s="17">
        <f t="shared" si="58"/>
        <v>65.08411041666666</v>
      </c>
      <c r="E355" s="17">
        <f t="shared" si="59"/>
        <v>1118.336330361961</v>
      </c>
      <c r="F355" s="17">
        <f t="shared" si="60"/>
        <v>17258.35</v>
      </c>
      <c r="G355" s="16"/>
      <c r="H355" s="17">
        <f t="shared" si="61"/>
        <v>0</v>
      </c>
      <c r="I355" s="17">
        <f t="shared" si="62"/>
        <v>0</v>
      </c>
      <c r="J355" s="24"/>
      <c r="K355" s="23">
        <f t="shared" si="63"/>
        <v>0</v>
      </c>
      <c r="L355" s="23">
        <f t="shared" si="64"/>
        <v>0</v>
      </c>
    </row>
    <row r="356" spans="1:12" ht="12">
      <c r="A356" s="12">
        <v>346</v>
      </c>
      <c r="B356" s="18">
        <f t="shared" si="65"/>
        <v>52810</v>
      </c>
      <c r="C356" s="17">
        <f t="shared" si="57"/>
        <v>1183.4204407786276</v>
      </c>
      <c r="D356" s="17">
        <f t="shared" si="58"/>
        <v>61.123322916666666</v>
      </c>
      <c r="E356" s="17">
        <f t="shared" si="59"/>
        <v>1122.297117861961</v>
      </c>
      <c r="F356" s="17">
        <f t="shared" si="60"/>
        <v>16136.05</v>
      </c>
      <c r="G356" s="16"/>
      <c r="H356" s="17">
        <f t="shared" si="61"/>
        <v>0</v>
      </c>
      <c r="I356" s="17">
        <f t="shared" si="62"/>
        <v>0</v>
      </c>
      <c r="J356" s="24"/>
      <c r="K356" s="23">
        <f t="shared" si="63"/>
        <v>0</v>
      </c>
      <c r="L356" s="23">
        <f t="shared" si="64"/>
        <v>0</v>
      </c>
    </row>
    <row r="357" spans="1:12" ht="12">
      <c r="A357" s="12">
        <v>347</v>
      </c>
      <c r="B357" s="18">
        <f t="shared" si="65"/>
        <v>52841</v>
      </c>
      <c r="C357" s="17">
        <f t="shared" si="57"/>
        <v>1183.4204407786276</v>
      </c>
      <c r="D357" s="17">
        <f t="shared" si="58"/>
        <v>57.14851041666667</v>
      </c>
      <c r="E357" s="17">
        <f t="shared" si="59"/>
        <v>1126.271930361961</v>
      </c>
      <c r="F357" s="17">
        <f t="shared" si="60"/>
        <v>15009.78</v>
      </c>
      <c r="G357" s="16"/>
      <c r="H357" s="17">
        <f t="shared" si="61"/>
        <v>0</v>
      </c>
      <c r="I357" s="17">
        <f t="shared" si="62"/>
        <v>0</v>
      </c>
      <c r="J357" s="24"/>
      <c r="K357" s="23">
        <f t="shared" si="63"/>
        <v>0</v>
      </c>
      <c r="L357" s="23">
        <f t="shared" si="64"/>
        <v>0</v>
      </c>
    </row>
    <row r="358" spans="1:12" ht="12">
      <c r="A358" s="12">
        <v>348</v>
      </c>
      <c r="B358" s="18">
        <f t="shared" si="65"/>
        <v>52871</v>
      </c>
      <c r="C358" s="17">
        <f t="shared" si="57"/>
        <v>1183.4204407786276</v>
      </c>
      <c r="D358" s="17">
        <f t="shared" si="58"/>
        <v>53.15963750000001</v>
      </c>
      <c r="E358" s="17">
        <f t="shared" si="59"/>
        <v>1130.2608032786277</v>
      </c>
      <c r="F358" s="17">
        <f t="shared" si="60"/>
        <v>13879.52</v>
      </c>
      <c r="G358" s="16"/>
      <c r="H358" s="17">
        <f t="shared" si="61"/>
        <v>0</v>
      </c>
      <c r="I358" s="17">
        <f t="shared" si="62"/>
        <v>0</v>
      </c>
      <c r="J358" s="24"/>
      <c r="K358" s="23">
        <f t="shared" si="63"/>
        <v>0</v>
      </c>
      <c r="L358" s="23">
        <f t="shared" si="64"/>
        <v>0</v>
      </c>
    </row>
    <row r="359" spans="1:12" ht="12">
      <c r="A359" s="12">
        <v>349</v>
      </c>
      <c r="B359" s="18">
        <f t="shared" si="65"/>
        <v>52902</v>
      </c>
      <c r="C359" s="17">
        <f t="shared" si="57"/>
        <v>1183.4204407786276</v>
      </c>
      <c r="D359" s="17">
        <f t="shared" si="58"/>
        <v>49.15663333333334</v>
      </c>
      <c r="E359" s="17">
        <f t="shared" si="59"/>
        <v>1134.2638074452943</v>
      </c>
      <c r="F359" s="17">
        <f t="shared" si="60"/>
        <v>12745.26</v>
      </c>
      <c r="G359" s="16"/>
      <c r="H359" s="17">
        <f t="shared" si="61"/>
        <v>0</v>
      </c>
      <c r="I359" s="17">
        <f t="shared" si="62"/>
        <v>0</v>
      </c>
      <c r="J359" s="24"/>
      <c r="K359" s="23">
        <f t="shared" si="63"/>
        <v>0</v>
      </c>
      <c r="L359" s="23">
        <f t="shared" si="64"/>
        <v>0</v>
      </c>
    </row>
    <row r="360" spans="1:12" ht="12">
      <c r="A360" s="12">
        <v>350</v>
      </c>
      <c r="B360" s="18">
        <f t="shared" si="65"/>
        <v>52932</v>
      </c>
      <c r="C360" s="17">
        <f t="shared" si="57"/>
        <v>1183.4204407786276</v>
      </c>
      <c r="D360" s="17">
        <f t="shared" si="58"/>
        <v>45.1394625</v>
      </c>
      <c r="E360" s="17">
        <f t="shared" si="59"/>
        <v>1138.2809782786276</v>
      </c>
      <c r="F360" s="17">
        <f t="shared" si="60"/>
        <v>11606.98</v>
      </c>
      <c r="G360" s="16"/>
      <c r="H360" s="17">
        <f t="shared" si="61"/>
        <v>0</v>
      </c>
      <c r="I360" s="17">
        <f t="shared" si="62"/>
        <v>0</v>
      </c>
      <c r="J360" s="24"/>
      <c r="K360" s="23">
        <f t="shared" si="63"/>
        <v>0</v>
      </c>
      <c r="L360" s="23">
        <f t="shared" si="64"/>
        <v>0</v>
      </c>
    </row>
    <row r="361" spans="1:12" ht="12">
      <c r="A361" s="12">
        <v>351</v>
      </c>
      <c r="B361" s="18">
        <f t="shared" si="65"/>
        <v>52963</v>
      </c>
      <c r="C361" s="17">
        <f t="shared" si="57"/>
        <v>1183.4204407786276</v>
      </c>
      <c r="D361" s="17">
        <f t="shared" si="58"/>
        <v>41.10805416666667</v>
      </c>
      <c r="E361" s="17">
        <f t="shared" si="59"/>
        <v>1142.3123866119608</v>
      </c>
      <c r="F361" s="17">
        <f t="shared" si="60"/>
        <v>10464.67</v>
      </c>
      <c r="G361" s="16"/>
      <c r="H361" s="17">
        <f t="shared" si="61"/>
        <v>0</v>
      </c>
      <c r="I361" s="17">
        <f t="shared" si="62"/>
        <v>0</v>
      </c>
      <c r="J361" s="24"/>
      <c r="K361" s="23">
        <f t="shared" si="63"/>
        <v>0</v>
      </c>
      <c r="L361" s="23">
        <f t="shared" si="64"/>
        <v>0</v>
      </c>
    </row>
    <row r="362" spans="1:12" ht="12">
      <c r="A362" s="12">
        <v>352</v>
      </c>
      <c r="B362" s="18">
        <f t="shared" si="65"/>
        <v>52994</v>
      </c>
      <c r="C362" s="17">
        <f t="shared" si="57"/>
        <v>1183.4204407786276</v>
      </c>
      <c r="D362" s="17">
        <f t="shared" si="58"/>
        <v>37.06237291666667</v>
      </c>
      <c r="E362" s="17">
        <f t="shared" si="59"/>
        <v>1146.358067861961</v>
      </c>
      <c r="F362" s="17">
        <f t="shared" si="60"/>
        <v>9318.31</v>
      </c>
      <c r="G362" s="16"/>
      <c r="H362" s="17">
        <f t="shared" si="61"/>
        <v>0</v>
      </c>
      <c r="I362" s="17">
        <f t="shared" si="62"/>
        <v>0</v>
      </c>
      <c r="J362" s="24"/>
      <c r="K362" s="23">
        <f t="shared" si="63"/>
        <v>0</v>
      </c>
      <c r="L362" s="23">
        <f t="shared" si="64"/>
        <v>0</v>
      </c>
    </row>
    <row r="363" spans="1:12" ht="12">
      <c r="A363" s="12">
        <v>353</v>
      </c>
      <c r="B363" s="18">
        <f t="shared" si="65"/>
        <v>53022</v>
      </c>
      <c r="C363" s="17">
        <f t="shared" si="57"/>
        <v>1183.4204407786276</v>
      </c>
      <c r="D363" s="17">
        <f t="shared" si="58"/>
        <v>33.002347916666665</v>
      </c>
      <c r="E363" s="17">
        <f t="shared" si="59"/>
        <v>1150.418092861961</v>
      </c>
      <c r="F363" s="17">
        <f t="shared" si="60"/>
        <v>8167.89</v>
      </c>
      <c r="G363" s="16"/>
      <c r="H363" s="17">
        <f t="shared" si="61"/>
        <v>0</v>
      </c>
      <c r="I363" s="17">
        <f t="shared" si="62"/>
        <v>0</v>
      </c>
      <c r="J363" s="24"/>
      <c r="K363" s="23">
        <f t="shared" si="63"/>
        <v>0</v>
      </c>
      <c r="L363" s="23">
        <f t="shared" si="64"/>
        <v>0</v>
      </c>
    </row>
    <row r="364" spans="1:12" ht="12">
      <c r="A364" s="12">
        <v>354</v>
      </c>
      <c r="B364" s="18">
        <f t="shared" si="65"/>
        <v>53053</v>
      </c>
      <c r="C364" s="17">
        <f t="shared" si="57"/>
        <v>1183.4204407786276</v>
      </c>
      <c r="D364" s="17">
        <f t="shared" si="58"/>
        <v>28.927943750000004</v>
      </c>
      <c r="E364" s="17">
        <f t="shared" si="59"/>
        <v>1154.4924970286277</v>
      </c>
      <c r="F364" s="17">
        <f t="shared" si="60"/>
        <v>7013.4</v>
      </c>
      <c r="G364" s="16"/>
      <c r="H364" s="17">
        <f t="shared" si="61"/>
        <v>0</v>
      </c>
      <c r="I364" s="17">
        <f t="shared" si="62"/>
        <v>0</v>
      </c>
      <c r="J364" s="24"/>
      <c r="K364" s="23">
        <f t="shared" si="63"/>
        <v>0</v>
      </c>
      <c r="L364" s="23">
        <f t="shared" si="64"/>
        <v>0</v>
      </c>
    </row>
    <row r="365" spans="1:12" ht="12">
      <c r="A365" s="12">
        <v>355</v>
      </c>
      <c r="B365" s="18">
        <f t="shared" si="65"/>
        <v>53083</v>
      </c>
      <c r="C365" s="17">
        <f t="shared" si="57"/>
        <v>1183.4204407786276</v>
      </c>
      <c r="D365" s="17">
        <f t="shared" si="58"/>
        <v>24.839125</v>
      </c>
      <c r="E365" s="17">
        <f t="shared" si="59"/>
        <v>1158.5813157786276</v>
      </c>
      <c r="F365" s="17">
        <f t="shared" si="60"/>
        <v>5854.82</v>
      </c>
      <c r="G365" s="16"/>
      <c r="H365" s="17">
        <f t="shared" si="61"/>
        <v>0</v>
      </c>
      <c r="I365" s="17">
        <f t="shared" si="62"/>
        <v>0</v>
      </c>
      <c r="J365" s="24"/>
      <c r="K365" s="23">
        <f t="shared" si="63"/>
        <v>0</v>
      </c>
      <c r="L365" s="23">
        <f t="shared" si="64"/>
        <v>0</v>
      </c>
    </row>
    <row r="366" spans="1:12" ht="12">
      <c r="A366" s="12">
        <v>356</v>
      </c>
      <c r="B366" s="18">
        <f t="shared" si="65"/>
        <v>53114</v>
      </c>
      <c r="C366" s="17">
        <f t="shared" si="57"/>
        <v>1183.4204407786276</v>
      </c>
      <c r="D366" s="17">
        <f t="shared" si="58"/>
        <v>20.735820833333335</v>
      </c>
      <c r="E366" s="17">
        <f t="shared" si="59"/>
        <v>1162.6846199452943</v>
      </c>
      <c r="F366" s="17">
        <f t="shared" si="60"/>
        <v>4692.14</v>
      </c>
      <c r="G366" s="16"/>
      <c r="H366" s="17">
        <f t="shared" si="61"/>
        <v>0</v>
      </c>
      <c r="I366" s="17">
        <f t="shared" si="62"/>
        <v>0</v>
      </c>
      <c r="J366" s="24"/>
      <c r="K366" s="23">
        <f t="shared" si="63"/>
        <v>0</v>
      </c>
      <c r="L366" s="23">
        <f t="shared" si="64"/>
        <v>0</v>
      </c>
    </row>
    <row r="367" spans="1:12" ht="12">
      <c r="A367" s="12">
        <v>357</v>
      </c>
      <c r="B367" s="18">
        <f t="shared" si="65"/>
        <v>53144</v>
      </c>
      <c r="C367" s="17">
        <f t="shared" si="57"/>
        <v>1183.4204407786276</v>
      </c>
      <c r="D367" s="17">
        <f t="shared" si="58"/>
        <v>16.617995833333335</v>
      </c>
      <c r="E367" s="17">
        <f t="shared" si="59"/>
        <v>1166.8024449452944</v>
      </c>
      <c r="F367" s="17">
        <f t="shared" si="60"/>
        <v>3525.34</v>
      </c>
      <c r="G367" s="16"/>
      <c r="H367" s="17">
        <f t="shared" si="61"/>
        <v>0</v>
      </c>
      <c r="I367" s="17">
        <f t="shared" si="62"/>
        <v>0</v>
      </c>
      <c r="J367" s="24"/>
      <c r="K367" s="23">
        <f t="shared" si="63"/>
        <v>0</v>
      </c>
      <c r="L367" s="23">
        <f t="shared" si="64"/>
        <v>0</v>
      </c>
    </row>
    <row r="368" spans="1:12" ht="12">
      <c r="A368" s="12">
        <v>358</v>
      </c>
      <c r="B368" s="18">
        <f t="shared" si="65"/>
        <v>53175</v>
      </c>
      <c r="C368" s="17">
        <f t="shared" si="57"/>
        <v>1183.4204407786276</v>
      </c>
      <c r="D368" s="17">
        <f t="shared" si="58"/>
        <v>12.485579166666668</v>
      </c>
      <c r="E368" s="17">
        <f t="shared" si="59"/>
        <v>1170.934861611961</v>
      </c>
      <c r="F368" s="17">
        <f t="shared" si="60"/>
        <v>2354.41</v>
      </c>
      <c r="G368" s="16"/>
      <c r="H368" s="17">
        <f t="shared" si="61"/>
        <v>0</v>
      </c>
      <c r="I368" s="17">
        <f t="shared" si="62"/>
        <v>0</v>
      </c>
      <c r="J368" s="24"/>
      <c r="K368" s="23">
        <f t="shared" si="63"/>
        <v>0</v>
      </c>
      <c r="L368" s="23">
        <f t="shared" si="64"/>
        <v>0</v>
      </c>
    </row>
    <row r="369" spans="1:12" ht="12">
      <c r="A369" s="12">
        <v>359</v>
      </c>
      <c r="B369" s="18">
        <f t="shared" si="65"/>
        <v>53206</v>
      </c>
      <c r="C369" s="17">
        <f t="shared" si="57"/>
        <v>1183.4204407786276</v>
      </c>
      <c r="D369" s="17">
        <f t="shared" si="58"/>
        <v>8.338535416666666</v>
      </c>
      <c r="E369" s="17">
        <f t="shared" si="59"/>
        <v>1175.081905361961</v>
      </c>
      <c r="F369" s="17">
        <f t="shared" si="60"/>
        <v>1179.33</v>
      </c>
      <c r="G369" s="16"/>
      <c r="H369" s="17">
        <f t="shared" si="61"/>
        <v>0</v>
      </c>
      <c r="I369" s="17">
        <f t="shared" si="62"/>
        <v>0</v>
      </c>
      <c r="J369" s="24"/>
      <c r="K369" s="23">
        <f t="shared" si="63"/>
        <v>0</v>
      </c>
      <c r="L369" s="23">
        <f t="shared" si="64"/>
        <v>0</v>
      </c>
    </row>
    <row r="370" spans="1:12" ht="12">
      <c r="A370" s="12">
        <v>360</v>
      </c>
      <c r="B370" s="18">
        <f t="shared" si="65"/>
        <v>53236</v>
      </c>
      <c r="C370" s="17">
        <f t="shared" si="57"/>
        <v>1183.4204407786276</v>
      </c>
      <c r="D370" s="17">
        <f t="shared" si="58"/>
        <v>4.17679375</v>
      </c>
      <c r="E370" s="17">
        <f t="shared" si="59"/>
        <v>1179.2436470286277</v>
      </c>
      <c r="F370" s="17">
        <f t="shared" si="60"/>
        <v>0.09</v>
      </c>
      <c r="G370" s="16"/>
      <c r="H370" s="17">
        <f t="shared" si="61"/>
        <v>0</v>
      </c>
      <c r="I370" s="17">
        <f t="shared" si="62"/>
        <v>0</v>
      </c>
      <c r="J370" s="24"/>
      <c r="K370" s="23">
        <f t="shared" si="63"/>
        <v>0</v>
      </c>
      <c r="L370" s="23">
        <f t="shared" si="64"/>
        <v>0</v>
      </c>
    </row>
    <row r="371" spans="2:12" ht="12.75" thickBot="1">
      <c r="B371" s="16"/>
      <c r="C371" s="20">
        <f>SUM(C11:C370)</f>
        <v>426031.35868030303</v>
      </c>
      <c r="D371" s="21">
        <f>SUM(D11:D370)</f>
        <v>185469.38782291647</v>
      </c>
      <c r="E371" s="16"/>
      <c r="F371" s="16"/>
      <c r="G371" s="16"/>
      <c r="H371" s="20">
        <f>SUM(H11:H370)</f>
        <v>286079.85567853745</v>
      </c>
      <c r="I371" s="20">
        <f>SUM(I11:I370)</f>
        <v>117817.83027083335</v>
      </c>
      <c r="J371" s="22">
        <f>-(SUM(H11:H370)-SUM(I11:I370)-SUM(K11:K370))</f>
        <v>72299.99999999985</v>
      </c>
      <c r="K371" s="10"/>
      <c r="L371" s="10"/>
    </row>
    <row r="372" spans="2:12" ht="12.75" thickTop="1">
      <c r="B372" s="16"/>
      <c r="C372" s="17"/>
      <c r="D372" s="16"/>
      <c r="E372" s="16"/>
      <c r="F372" s="16"/>
      <c r="G372" s="16"/>
      <c r="H372" s="17"/>
      <c r="I372" s="17"/>
      <c r="K372" s="10"/>
      <c r="L372" s="10"/>
    </row>
    <row r="373" spans="8:12" ht="12">
      <c r="H373" s="2" t="s">
        <v>13</v>
      </c>
      <c r="J373" s="3" t="s">
        <v>12</v>
      </c>
      <c r="K373" s="10"/>
      <c r="L373" s="10"/>
    </row>
    <row r="374" spans="8:12" ht="12">
      <c r="H374" s="14">
        <f>H371+J371</f>
        <v>358379.8556785373</v>
      </c>
      <c r="J374" s="15">
        <f>D371-I371</f>
        <v>67651.55755208312</v>
      </c>
      <c r="K374" s="10"/>
      <c r="L374" s="10"/>
    </row>
    <row r="375" spans="11:12" ht="12">
      <c r="K375" s="10"/>
      <c r="L375" s="10"/>
    </row>
    <row r="376" spans="11:12" ht="12">
      <c r="K376" s="10"/>
      <c r="L376" s="10"/>
    </row>
    <row r="377" spans="11:12" ht="12">
      <c r="K377" s="10"/>
      <c r="L377" s="10"/>
    </row>
    <row r="378" spans="11:12" ht="12">
      <c r="K378" s="10"/>
      <c r="L378" s="10"/>
    </row>
    <row r="379" spans="11:12" ht="12">
      <c r="K379" s="10"/>
      <c r="L379" s="10"/>
    </row>
    <row r="380" spans="11:12" ht="12">
      <c r="K380" s="10"/>
      <c r="L380" s="10"/>
    </row>
  </sheetData>
  <sheetProtection password="CF35" sheet="1" objects="1" selectLockedCells="1"/>
  <mergeCells count="10">
    <mergeCell ref="A1:B1"/>
    <mergeCell ref="I1:K1"/>
    <mergeCell ref="I3:K6"/>
    <mergeCell ref="A8:F8"/>
    <mergeCell ref="H8:L8"/>
    <mergeCell ref="A3:B3"/>
    <mergeCell ref="A4:B4"/>
    <mergeCell ref="A5:B5"/>
    <mergeCell ref="A6:B6"/>
    <mergeCell ref="E1:H7"/>
  </mergeCells>
  <printOptions/>
  <pageMargins left="0.75" right="0.75" top="1" bottom="1" header="0.34375" footer="0.5"/>
  <pageSetup horizontalDpi="600" verticalDpi="600" orientation="landscape" paperSize="5" r:id="rId4"/>
  <headerFooter alignWithMargins="0">
    <oddHeader>&amp;CCompliments of
FullServiceTitle.com
(305) 722-1880</oddHeader>
    <oddFooter>&amp;Cwww.FullServiceTitle.com/Mortgage_Analysis.xls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 Corvo</dc:creator>
  <cp:keywords/>
  <dc:description/>
  <cp:lastModifiedBy>Jerry</cp:lastModifiedBy>
  <cp:lastPrinted>2015-08-21T20:54:04Z</cp:lastPrinted>
  <dcterms:created xsi:type="dcterms:W3CDTF">2012-04-14T15:46:32Z</dcterms:created>
  <dcterms:modified xsi:type="dcterms:W3CDTF">2020-11-05T21:36:49Z</dcterms:modified>
  <cp:category/>
  <cp:version/>
  <cp:contentType/>
  <cp:contentStatus/>
</cp:coreProperties>
</file>